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1325" windowHeight="8040" tabRatio="817" activeTab="1"/>
  </bookViews>
  <sheets>
    <sheet name="تعداد پروانه و واحد" sheetId="1" r:id="rId1"/>
    <sheet name="مسکونی.تجاری" sheetId="4" r:id="rId2"/>
  </sheets>
  <definedNames>
    <definedName name="_xlnm._FilterDatabase" localSheetId="0" hidden="1">'تعداد پروانه و واحد'!$A$2:$A$17</definedName>
    <definedName name="_xlnm._FilterDatabase" localSheetId="1" hidden="1">مسکونی.تجاری!$A$89:$A$104</definedName>
  </definedNames>
  <calcPr calcId="144525"/>
</workbook>
</file>

<file path=xl/calcChain.xml><?xml version="1.0" encoding="utf-8"?>
<calcChain xmlns="http://schemas.openxmlformats.org/spreadsheetml/2006/main">
  <c r="S12" i="1" l="1"/>
  <c r="S13" i="1"/>
  <c r="S14" i="1"/>
  <c r="S15" i="1"/>
  <c r="R12" i="1"/>
  <c r="R13" i="1"/>
  <c r="R14" i="1"/>
  <c r="R15" i="1"/>
  <c r="Q12" i="1"/>
  <c r="Q13" i="1"/>
  <c r="Q14" i="1"/>
  <c r="Q15" i="1"/>
  <c r="N13" i="4"/>
  <c r="N14" i="4"/>
  <c r="N15" i="4"/>
  <c r="N16" i="4"/>
  <c r="Q10" i="1" l="1"/>
  <c r="R10" i="1"/>
  <c r="S10" i="1"/>
  <c r="Q11" i="1"/>
  <c r="R11" i="1"/>
  <c r="S11" i="1"/>
  <c r="Q9" i="1"/>
  <c r="Y4" i="1" l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X4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W4" i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U4" i="1"/>
  <c r="U5" i="1" l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N11" i="4"/>
  <c r="O11" i="4"/>
  <c r="P11" i="4"/>
  <c r="R11" i="4" s="1"/>
  <c r="Q11" i="4"/>
  <c r="S11" i="4" s="1"/>
  <c r="C86" i="4" l="1"/>
  <c r="D86" i="4"/>
  <c r="E86" i="4"/>
  <c r="F86" i="4"/>
  <c r="G86" i="4"/>
  <c r="H86" i="4"/>
  <c r="I86" i="4"/>
  <c r="J86" i="4"/>
  <c r="K86" i="4"/>
  <c r="L86" i="4"/>
  <c r="M86" i="4"/>
  <c r="B86" i="4"/>
  <c r="C68" i="4"/>
  <c r="D68" i="4"/>
  <c r="E68" i="4"/>
  <c r="F68" i="4"/>
  <c r="G68" i="4"/>
  <c r="H68" i="4"/>
  <c r="I68" i="4"/>
  <c r="J68" i="4"/>
  <c r="K68" i="4"/>
  <c r="L68" i="4"/>
  <c r="M68" i="4"/>
  <c r="B68" i="4"/>
  <c r="C51" i="4"/>
  <c r="D51" i="4"/>
  <c r="E51" i="4"/>
  <c r="F51" i="4"/>
  <c r="G51" i="4"/>
  <c r="H51" i="4"/>
  <c r="I51" i="4"/>
  <c r="J51" i="4"/>
  <c r="K51" i="4"/>
  <c r="L51" i="4"/>
  <c r="M51" i="4"/>
  <c r="B51" i="4"/>
  <c r="C34" i="4"/>
  <c r="D34" i="4"/>
  <c r="E34" i="4"/>
  <c r="F34" i="4"/>
  <c r="G34" i="4"/>
  <c r="H34" i="4"/>
  <c r="I34" i="4"/>
  <c r="J34" i="4"/>
  <c r="K34" i="4"/>
  <c r="L34" i="4"/>
  <c r="M34" i="4"/>
  <c r="B34" i="4"/>
  <c r="C17" i="4"/>
  <c r="D17" i="4"/>
  <c r="E17" i="4"/>
  <c r="F17" i="4"/>
  <c r="G17" i="4"/>
  <c r="H17" i="4"/>
  <c r="I17" i="4"/>
  <c r="J17" i="4"/>
  <c r="K17" i="4"/>
  <c r="L17" i="4"/>
  <c r="M17" i="4"/>
  <c r="B17" i="4"/>
  <c r="N5" i="4" l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6" i="1"/>
  <c r="S5" i="1"/>
  <c r="S6" i="1"/>
  <c r="S7" i="1"/>
  <c r="S8" i="1"/>
  <c r="S9" i="1"/>
  <c r="S4" i="1"/>
  <c r="R5" i="1"/>
  <c r="R6" i="1"/>
  <c r="R7" i="1"/>
  <c r="R8" i="1"/>
  <c r="R9" i="1"/>
  <c r="R4" i="1"/>
  <c r="Q5" i="1"/>
  <c r="Q6" i="1"/>
  <c r="Q7" i="1"/>
  <c r="Q8" i="1"/>
  <c r="Q4" i="1"/>
  <c r="Z4" i="1" l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B17" i="1"/>
  <c r="S16" i="1"/>
  <c r="R16" i="1"/>
  <c r="Q16" i="1"/>
  <c r="M93" i="4"/>
  <c r="M94" i="4"/>
  <c r="M95" i="4"/>
  <c r="M96" i="4"/>
  <c r="M97" i="4"/>
  <c r="M98" i="4"/>
  <c r="M99" i="4"/>
  <c r="M100" i="4"/>
  <c r="M101" i="4"/>
  <c r="M102" i="4"/>
  <c r="M103" i="4"/>
  <c r="L93" i="4"/>
  <c r="L94" i="4"/>
  <c r="L95" i="4"/>
  <c r="L96" i="4"/>
  <c r="L97" i="4"/>
  <c r="L98" i="4"/>
  <c r="L99" i="4"/>
  <c r="L100" i="4"/>
  <c r="L101" i="4"/>
  <c r="L102" i="4"/>
  <c r="L103" i="4"/>
  <c r="K93" i="4"/>
  <c r="K94" i="4"/>
  <c r="K95" i="4"/>
  <c r="K96" i="4"/>
  <c r="K97" i="4"/>
  <c r="K98" i="4"/>
  <c r="K99" i="4"/>
  <c r="K100" i="4"/>
  <c r="K101" i="4"/>
  <c r="K102" i="4"/>
  <c r="K103" i="4"/>
  <c r="J93" i="4"/>
  <c r="J94" i="4"/>
  <c r="J95" i="4"/>
  <c r="J96" i="4"/>
  <c r="J97" i="4"/>
  <c r="J98" i="4"/>
  <c r="J99" i="4"/>
  <c r="J100" i="4"/>
  <c r="J101" i="4"/>
  <c r="J102" i="4"/>
  <c r="J103" i="4"/>
  <c r="I93" i="4"/>
  <c r="I94" i="4"/>
  <c r="I95" i="4"/>
  <c r="I96" i="4"/>
  <c r="I97" i="4"/>
  <c r="I98" i="4"/>
  <c r="I99" i="4"/>
  <c r="I100" i="4"/>
  <c r="I101" i="4"/>
  <c r="I102" i="4"/>
  <c r="I103" i="4"/>
  <c r="H93" i="4"/>
  <c r="H94" i="4"/>
  <c r="H95" i="4"/>
  <c r="H96" i="4"/>
  <c r="H97" i="4"/>
  <c r="H98" i="4"/>
  <c r="H99" i="4"/>
  <c r="H100" i="4"/>
  <c r="H101" i="4"/>
  <c r="H102" i="4"/>
  <c r="H103" i="4"/>
  <c r="G93" i="4"/>
  <c r="G94" i="4"/>
  <c r="G95" i="4"/>
  <c r="G96" i="4"/>
  <c r="G97" i="4"/>
  <c r="G98" i="4"/>
  <c r="G99" i="4"/>
  <c r="G100" i="4"/>
  <c r="G101" i="4"/>
  <c r="G102" i="4"/>
  <c r="G103" i="4"/>
  <c r="F93" i="4"/>
  <c r="F94" i="4"/>
  <c r="F95" i="4"/>
  <c r="F96" i="4"/>
  <c r="F97" i="4"/>
  <c r="F98" i="4"/>
  <c r="F99" i="4"/>
  <c r="F100" i="4"/>
  <c r="F101" i="4"/>
  <c r="F102" i="4"/>
  <c r="F103" i="4"/>
  <c r="E93" i="4"/>
  <c r="Q93" i="4" s="1"/>
  <c r="E94" i="4"/>
  <c r="E95" i="4"/>
  <c r="Q95" i="4" s="1"/>
  <c r="E96" i="4"/>
  <c r="Q96" i="4" s="1"/>
  <c r="E97" i="4"/>
  <c r="Q97" i="4" s="1"/>
  <c r="E98" i="4"/>
  <c r="Q98" i="4" s="1"/>
  <c r="E99" i="4"/>
  <c r="E100" i="4"/>
  <c r="E101" i="4"/>
  <c r="Q101" i="4" s="1"/>
  <c r="E102" i="4"/>
  <c r="E103" i="4"/>
  <c r="Q103" i="4" s="1"/>
  <c r="D93" i="4"/>
  <c r="P93" i="4" s="1"/>
  <c r="D94" i="4"/>
  <c r="D95" i="4"/>
  <c r="P95" i="4" s="1"/>
  <c r="D96" i="4"/>
  <c r="P96" i="4" s="1"/>
  <c r="D97" i="4"/>
  <c r="P97" i="4" s="1"/>
  <c r="D98" i="4"/>
  <c r="P98" i="4" s="1"/>
  <c r="D99" i="4"/>
  <c r="P99" i="4" s="1"/>
  <c r="D100" i="4"/>
  <c r="D101" i="4"/>
  <c r="D102" i="4"/>
  <c r="P102" i="4" s="1"/>
  <c r="D103" i="4"/>
  <c r="P103" i="4" s="1"/>
  <c r="C93" i="4"/>
  <c r="O93" i="4" s="1"/>
  <c r="C94" i="4"/>
  <c r="C95" i="4"/>
  <c r="C96" i="4"/>
  <c r="C97" i="4"/>
  <c r="O97" i="4" s="1"/>
  <c r="C98" i="4"/>
  <c r="O98" i="4" s="1"/>
  <c r="C99" i="4"/>
  <c r="O99" i="4" s="1"/>
  <c r="C100" i="4"/>
  <c r="C101" i="4"/>
  <c r="C102" i="4"/>
  <c r="O102" i="4" s="1"/>
  <c r="C103" i="4"/>
  <c r="O103" i="4" s="1"/>
  <c r="B93" i="4"/>
  <c r="B94" i="4"/>
  <c r="B95" i="4"/>
  <c r="N95" i="4" s="1"/>
  <c r="B96" i="4"/>
  <c r="B97" i="4"/>
  <c r="N97" i="4" s="1"/>
  <c r="B98" i="4"/>
  <c r="N98" i="4" s="1"/>
  <c r="B99" i="4"/>
  <c r="N99" i="4" s="1"/>
  <c r="B100" i="4"/>
  <c r="B101" i="4"/>
  <c r="B102" i="4"/>
  <c r="B103" i="4"/>
  <c r="E17" i="1" l="1"/>
  <c r="N17" i="1"/>
  <c r="K17" i="1"/>
  <c r="H17" i="1"/>
  <c r="O94" i="4"/>
  <c r="N94" i="4"/>
  <c r="Q94" i="4"/>
  <c r="P94" i="4"/>
  <c r="O96" i="4"/>
  <c r="S96" i="4" s="1"/>
  <c r="O95" i="4"/>
  <c r="S95" i="4" s="1"/>
  <c r="N93" i="4"/>
  <c r="R93" i="4" s="1"/>
  <c r="R97" i="4"/>
  <c r="R95" i="4"/>
  <c r="S97" i="4"/>
  <c r="S93" i="4"/>
  <c r="N96" i="4"/>
  <c r="R96" i="4" s="1"/>
  <c r="N103" i="4"/>
  <c r="R103" i="4" s="1"/>
  <c r="S103" i="4"/>
  <c r="Q102" i="4"/>
  <c r="S102" i="4" s="1"/>
  <c r="N102" i="4"/>
  <c r="R102" i="4" s="1"/>
  <c r="Q99" i="4"/>
  <c r="S99" i="4" s="1"/>
  <c r="R99" i="4"/>
  <c r="S98" i="4"/>
  <c r="R98" i="4"/>
  <c r="O101" i="4"/>
  <c r="S101" i="4" s="1"/>
  <c r="N101" i="4"/>
  <c r="P101" i="4"/>
  <c r="Q100" i="4"/>
  <c r="P100" i="4"/>
  <c r="O100" i="4"/>
  <c r="N100" i="4"/>
  <c r="S94" i="4" l="1"/>
  <c r="R94" i="4"/>
  <c r="R101" i="4"/>
  <c r="S100" i="4"/>
  <c r="R100" i="4"/>
  <c r="C92" i="4" l="1"/>
  <c r="C104" i="4" s="1"/>
  <c r="D92" i="4"/>
  <c r="D104" i="4" s="1"/>
  <c r="E92" i="4"/>
  <c r="E104" i="4" s="1"/>
  <c r="F92" i="4"/>
  <c r="F104" i="4" s="1"/>
  <c r="G92" i="4"/>
  <c r="G104" i="4" s="1"/>
  <c r="H92" i="4"/>
  <c r="H104" i="4" s="1"/>
  <c r="I92" i="4"/>
  <c r="I104" i="4" s="1"/>
  <c r="J92" i="4"/>
  <c r="J104" i="4" s="1"/>
  <c r="K92" i="4"/>
  <c r="K104" i="4" s="1"/>
  <c r="L92" i="4"/>
  <c r="L104" i="4" s="1"/>
  <c r="M92" i="4"/>
  <c r="M104" i="4" s="1"/>
  <c r="B92" i="4"/>
  <c r="B104" i="4" s="1"/>
  <c r="Q85" i="4"/>
  <c r="P85" i="4"/>
  <c r="O85" i="4"/>
  <c r="N85" i="4"/>
  <c r="Q84" i="4"/>
  <c r="P84" i="4"/>
  <c r="O84" i="4"/>
  <c r="N84" i="4"/>
  <c r="Q83" i="4"/>
  <c r="P83" i="4"/>
  <c r="O83" i="4"/>
  <c r="N83" i="4"/>
  <c r="Q82" i="4"/>
  <c r="P82" i="4"/>
  <c r="O82" i="4"/>
  <c r="N82" i="4"/>
  <c r="Q81" i="4"/>
  <c r="P81" i="4"/>
  <c r="O81" i="4"/>
  <c r="N81" i="4"/>
  <c r="Q80" i="4"/>
  <c r="P80" i="4"/>
  <c r="O80" i="4"/>
  <c r="N80" i="4"/>
  <c r="Q79" i="4"/>
  <c r="P79" i="4"/>
  <c r="O79" i="4"/>
  <c r="N79" i="4"/>
  <c r="Q78" i="4"/>
  <c r="P78" i="4"/>
  <c r="O78" i="4"/>
  <c r="N78" i="4"/>
  <c r="Q77" i="4"/>
  <c r="P77" i="4"/>
  <c r="O77" i="4"/>
  <c r="N77" i="4"/>
  <c r="Q76" i="4"/>
  <c r="P76" i="4"/>
  <c r="O76" i="4"/>
  <c r="N76" i="4"/>
  <c r="Q75" i="4"/>
  <c r="P75" i="4"/>
  <c r="O75" i="4"/>
  <c r="N75" i="4"/>
  <c r="Q74" i="4"/>
  <c r="P74" i="4"/>
  <c r="O74" i="4"/>
  <c r="N74" i="4"/>
  <c r="N86" i="4" l="1"/>
  <c r="O86" i="4"/>
  <c r="P86" i="4"/>
  <c r="Q86" i="4"/>
  <c r="S80" i="4"/>
  <c r="S83" i="4"/>
  <c r="S84" i="4"/>
  <c r="S85" i="4"/>
  <c r="S77" i="4"/>
  <c r="R77" i="4"/>
  <c r="R82" i="4"/>
  <c r="R84" i="4"/>
  <c r="R79" i="4"/>
  <c r="R74" i="4"/>
  <c r="Q92" i="4"/>
  <c r="Q104" i="4" s="1"/>
  <c r="P92" i="4"/>
  <c r="P104" i="4" s="1"/>
  <c r="O92" i="4"/>
  <c r="O104" i="4" s="1"/>
  <c r="N92" i="4"/>
  <c r="N104" i="4" s="1"/>
  <c r="R85" i="4"/>
  <c r="R83" i="4"/>
  <c r="S82" i="4"/>
  <c r="S81" i="4"/>
  <c r="R81" i="4"/>
  <c r="R80" i="4"/>
  <c r="R86" i="4" s="1"/>
  <c r="S79" i="4"/>
  <c r="S78" i="4"/>
  <c r="R78" i="4"/>
  <c r="S76" i="4"/>
  <c r="R76" i="4"/>
  <c r="S74" i="4"/>
  <c r="R75" i="4"/>
  <c r="S75" i="4"/>
  <c r="Q50" i="4"/>
  <c r="P50" i="4"/>
  <c r="O50" i="4"/>
  <c r="N50" i="4"/>
  <c r="O49" i="4"/>
  <c r="N49" i="4"/>
  <c r="Q49" i="4"/>
  <c r="P49" i="4"/>
  <c r="Q48" i="4"/>
  <c r="P48" i="4"/>
  <c r="O48" i="4"/>
  <c r="N48" i="4"/>
  <c r="N43" i="4"/>
  <c r="N26" i="4"/>
  <c r="O5" i="4"/>
  <c r="N6" i="4"/>
  <c r="O6" i="4"/>
  <c r="N7" i="4"/>
  <c r="O7" i="4"/>
  <c r="N8" i="4"/>
  <c r="O8" i="4"/>
  <c r="N9" i="4"/>
  <c r="O9" i="4"/>
  <c r="N10" i="4"/>
  <c r="O10" i="4"/>
  <c r="N12" i="4"/>
  <c r="O12" i="4"/>
  <c r="O13" i="4"/>
  <c r="O14" i="4"/>
  <c r="O15" i="4"/>
  <c r="O16" i="4"/>
  <c r="N22" i="4"/>
  <c r="O22" i="4"/>
  <c r="N23" i="4"/>
  <c r="O23" i="4"/>
  <c r="N24" i="4"/>
  <c r="O24" i="4"/>
  <c r="N25" i="4"/>
  <c r="O25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9" i="4"/>
  <c r="O39" i="4"/>
  <c r="N40" i="4"/>
  <c r="O40" i="4"/>
  <c r="N41" i="4"/>
  <c r="O41" i="4"/>
  <c r="N42" i="4"/>
  <c r="O42" i="4"/>
  <c r="O43" i="4"/>
  <c r="N44" i="4"/>
  <c r="O44" i="4"/>
  <c r="N45" i="4"/>
  <c r="O45" i="4"/>
  <c r="N46" i="4"/>
  <c r="O46" i="4"/>
  <c r="N47" i="4"/>
  <c r="O47" i="4"/>
  <c r="N56" i="4"/>
  <c r="O56" i="4"/>
  <c r="N57" i="4"/>
  <c r="O57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P28" i="4"/>
  <c r="Q40" i="4"/>
  <c r="Q6" i="4"/>
  <c r="Q23" i="4"/>
  <c r="Q57" i="4"/>
  <c r="Q41" i="4"/>
  <c r="Q7" i="4"/>
  <c r="Q24" i="4"/>
  <c r="Q58" i="4"/>
  <c r="Q42" i="4"/>
  <c r="Q8" i="4"/>
  <c r="Q25" i="4"/>
  <c r="Q59" i="4"/>
  <c r="Q43" i="4"/>
  <c r="Q9" i="4"/>
  <c r="Q26" i="4"/>
  <c r="Q60" i="4"/>
  <c r="Q10" i="4"/>
  <c r="S10" i="4" s="1"/>
  <c r="Q27" i="4"/>
  <c r="Q44" i="4"/>
  <c r="Q61" i="4"/>
  <c r="Q45" i="4"/>
  <c r="Q28" i="4"/>
  <c r="Q62" i="4"/>
  <c r="Q12" i="4"/>
  <c r="Q63" i="4"/>
  <c r="S63" i="4" s="1"/>
  <c r="Q29" i="4"/>
  <c r="Q46" i="4"/>
  <c r="S46" i="4" s="1"/>
  <c r="Q13" i="4"/>
  <c r="Q30" i="4"/>
  <c r="Q64" i="4"/>
  <c r="Q47" i="4"/>
  <c r="Q14" i="4"/>
  <c r="Q31" i="4"/>
  <c r="Q65" i="4"/>
  <c r="Q32" i="4"/>
  <c r="Q15" i="4"/>
  <c r="Q66" i="4"/>
  <c r="Q16" i="4"/>
  <c r="Q33" i="4"/>
  <c r="Q67" i="4"/>
  <c r="Q39" i="4"/>
  <c r="Q5" i="4"/>
  <c r="Q22" i="4"/>
  <c r="Q56" i="4"/>
  <c r="P40" i="4"/>
  <c r="R40" i="4" s="1"/>
  <c r="P6" i="4"/>
  <c r="P23" i="4"/>
  <c r="P57" i="4"/>
  <c r="P41" i="4"/>
  <c r="P7" i="4"/>
  <c r="P24" i="4"/>
  <c r="P58" i="4"/>
  <c r="P42" i="4"/>
  <c r="R42" i="4" s="1"/>
  <c r="P8" i="4"/>
  <c r="P25" i="4"/>
  <c r="P59" i="4"/>
  <c r="P43" i="4"/>
  <c r="P9" i="4"/>
  <c r="P26" i="4"/>
  <c r="P60" i="4"/>
  <c r="P10" i="4"/>
  <c r="P27" i="4"/>
  <c r="P44" i="4"/>
  <c r="P61" i="4"/>
  <c r="P45" i="4"/>
  <c r="P62" i="4"/>
  <c r="P12" i="4"/>
  <c r="P63" i="4"/>
  <c r="P29" i="4"/>
  <c r="P46" i="4"/>
  <c r="P13" i="4"/>
  <c r="P30" i="4"/>
  <c r="P64" i="4"/>
  <c r="P47" i="4"/>
  <c r="R47" i="4" s="1"/>
  <c r="P14" i="4"/>
  <c r="P31" i="4"/>
  <c r="P65" i="4"/>
  <c r="P32" i="4"/>
  <c r="P15" i="4"/>
  <c r="P66" i="4"/>
  <c r="P16" i="4"/>
  <c r="P33" i="4"/>
  <c r="P67" i="4"/>
  <c r="P39" i="4"/>
  <c r="P5" i="4"/>
  <c r="P22" i="4"/>
  <c r="P56" i="4"/>
  <c r="O17" i="4" l="1"/>
  <c r="R6" i="4"/>
  <c r="N51" i="4"/>
  <c r="N68" i="4"/>
  <c r="N17" i="4"/>
  <c r="O51" i="4"/>
  <c r="P68" i="4"/>
  <c r="R8" i="4"/>
  <c r="Q17" i="4"/>
  <c r="P17" i="4"/>
  <c r="P51" i="4"/>
  <c r="O68" i="4"/>
  <c r="S86" i="4"/>
  <c r="S62" i="4"/>
  <c r="Q68" i="4"/>
  <c r="S45" i="4"/>
  <c r="Q51" i="4"/>
  <c r="P34" i="4"/>
  <c r="Q34" i="4"/>
  <c r="O34" i="4"/>
  <c r="N34" i="4"/>
  <c r="S44" i="4"/>
  <c r="S49" i="4"/>
  <c r="S28" i="4"/>
  <c r="R46" i="4"/>
  <c r="S39" i="4"/>
  <c r="S41" i="4"/>
  <c r="S65" i="4"/>
  <c r="S61" i="4"/>
  <c r="S47" i="4"/>
  <c r="S43" i="4"/>
  <c r="R48" i="4"/>
  <c r="R49" i="4"/>
  <c r="R50" i="4"/>
  <c r="S5" i="4"/>
  <c r="S15" i="4"/>
  <c r="S13" i="4"/>
  <c r="S60" i="4"/>
  <c r="S58" i="4"/>
  <c r="R9" i="4"/>
  <c r="S26" i="4"/>
  <c r="S7" i="4"/>
  <c r="R26" i="4"/>
  <c r="S24" i="4"/>
  <c r="S32" i="4"/>
  <c r="R16" i="4"/>
  <c r="R5" i="4"/>
  <c r="S30" i="4"/>
  <c r="S25" i="4"/>
  <c r="S23" i="4"/>
  <c r="S14" i="4"/>
  <c r="S12" i="4"/>
  <c r="R39" i="4"/>
  <c r="R41" i="4"/>
  <c r="S56" i="4"/>
  <c r="S16" i="4"/>
  <c r="S64" i="4"/>
  <c r="S9" i="4"/>
  <c r="S8" i="4"/>
  <c r="S6" i="4"/>
  <c r="S48" i="4"/>
  <c r="S50" i="4"/>
  <c r="S57" i="4"/>
  <c r="R22" i="4"/>
  <c r="R32" i="4"/>
  <c r="R29" i="4"/>
  <c r="R25" i="4"/>
  <c r="R23" i="4"/>
  <c r="S22" i="4"/>
  <c r="R28" i="4"/>
  <c r="R33" i="4"/>
  <c r="R31" i="4"/>
  <c r="R30" i="4"/>
  <c r="S40" i="4"/>
  <c r="S31" i="4"/>
  <c r="R24" i="4"/>
  <c r="R92" i="4"/>
  <c r="R104" i="4" s="1"/>
  <c r="S92" i="4"/>
  <c r="S104" i="4" s="1"/>
  <c r="S29" i="4"/>
  <c r="S27" i="4"/>
  <c r="R15" i="4"/>
  <c r="R65" i="4"/>
  <c r="R13" i="4"/>
  <c r="R12" i="4"/>
  <c r="R45" i="4"/>
  <c r="R10" i="4"/>
  <c r="R43" i="4"/>
  <c r="R7" i="4"/>
  <c r="S33" i="4"/>
  <c r="R27" i="4"/>
  <c r="S59" i="4"/>
  <c r="S42" i="4"/>
  <c r="S67" i="4"/>
  <c r="R64" i="4"/>
  <c r="R63" i="4"/>
  <c r="S66" i="4"/>
  <c r="R67" i="4"/>
  <c r="R14" i="4"/>
  <c r="R61" i="4"/>
  <c r="R60" i="4"/>
  <c r="R59" i="4"/>
  <c r="R58" i="4"/>
  <c r="R57" i="4"/>
  <c r="R56" i="4"/>
  <c r="R66" i="4"/>
  <c r="R62" i="4"/>
  <c r="R44" i="4"/>
  <c r="R51" i="4" l="1"/>
  <c r="S34" i="4"/>
  <c r="S51" i="4"/>
  <c r="R17" i="4"/>
  <c r="S17" i="4"/>
  <c r="R68" i="4"/>
  <c r="R34" i="4"/>
  <c r="S68" i="4"/>
</calcChain>
</file>

<file path=xl/sharedStrings.xml><?xml version="1.0" encoding="utf-8"?>
<sst xmlns="http://schemas.openxmlformats.org/spreadsheetml/2006/main" count="322" uniqueCount="49">
  <si>
    <t xml:space="preserve">ماه </t>
  </si>
  <si>
    <t>تعداد پروانه های صادره</t>
  </si>
  <si>
    <t>تعداد واحد</t>
  </si>
  <si>
    <t>متراژ</t>
  </si>
  <si>
    <t xml:space="preserve">فروردین </t>
  </si>
  <si>
    <t>اردیبهشت</t>
  </si>
  <si>
    <t>خرداد</t>
  </si>
  <si>
    <t>تیر</t>
  </si>
  <si>
    <t>مرداد</t>
  </si>
  <si>
    <t>شهریور</t>
  </si>
  <si>
    <t>آذر</t>
  </si>
  <si>
    <t>دی</t>
  </si>
  <si>
    <t>بهمن</t>
  </si>
  <si>
    <t>اسفند</t>
  </si>
  <si>
    <t>جمع کل</t>
  </si>
  <si>
    <t>ماه</t>
  </si>
  <si>
    <t>مسکونی</t>
  </si>
  <si>
    <t>تجاری</t>
  </si>
  <si>
    <t>سایر</t>
  </si>
  <si>
    <t>مجموع</t>
  </si>
  <si>
    <t>دارای سند</t>
  </si>
  <si>
    <t>قولنامه ای</t>
  </si>
  <si>
    <t>تعداد</t>
  </si>
  <si>
    <t>متراژ زیربنا</t>
  </si>
  <si>
    <t>فروردین</t>
  </si>
  <si>
    <t xml:space="preserve">مهر </t>
  </si>
  <si>
    <t>آبان</t>
  </si>
  <si>
    <t xml:space="preserve">جمع کل </t>
  </si>
  <si>
    <t>شهرداري منطقه 1</t>
  </si>
  <si>
    <t>شهرداري منطقه 2</t>
  </si>
  <si>
    <t>شهرداري منطقه 3</t>
  </si>
  <si>
    <t>شهرداري منطقه 4</t>
  </si>
  <si>
    <t>شهرداري منطقه 5</t>
  </si>
  <si>
    <t xml:space="preserve">جمع  كل مناطق پنج گانه </t>
  </si>
  <si>
    <t>مهر</t>
  </si>
  <si>
    <t>میانگین کل</t>
  </si>
  <si>
    <t>میانگین منطقه 1</t>
  </si>
  <si>
    <t>میانگین منطقه 2</t>
  </si>
  <si>
    <t>میانگین منطقه 3</t>
  </si>
  <si>
    <t>میانگین منطقه 4</t>
  </si>
  <si>
    <t>میانگین منطقه 5</t>
  </si>
  <si>
    <t>میانگین جمع کل مناطق</t>
  </si>
  <si>
    <t>تعداد پروانه هاي صادره مسكوني  توسط مناطق  پنج گانه شهرداري  اروميه در سال 1395</t>
  </si>
  <si>
    <t>آمار پروانه های ساختمانی صادره شهرداری منطقه یک ارومیه در سال 1395</t>
  </si>
  <si>
    <t>آمار پروانه های ساختمانی صادره شهرداری منطقه دو ارومیه در سال 1395</t>
  </si>
  <si>
    <t>آمار پروانه های ساختمانی صادره شهرداری منطقه سه ارومیه در سال 1395</t>
  </si>
  <si>
    <t>آمار پروانه های ساختمانی صادره شهرداری منطقه چهار ارومیه در سال 1395</t>
  </si>
  <si>
    <t>آمار پروانه های ساختمانی صادره شهرداری منطقه پنج ارومیه در سال 1395</t>
  </si>
  <si>
    <t>آمار پروانه های ساختمانی صادره شهرداری کل مناطق ارومیه در سال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</si>
</sst>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78"/>
    </font>
    <font>
      <sz val="8"/>
      <name val="Arial"/>
      <family val="2"/>
    </font>
    <font>
      <b/>
      <sz val="10"/>
      <name val="B Nazanin"/>
      <charset val="178"/>
    </font>
    <font>
      <b/>
      <sz val="12"/>
      <name val="B Nazanin"/>
      <charset val="178"/>
    </font>
    <font>
      <b/>
      <sz val="8"/>
      <name val="B Nazanin"/>
      <charset val="178"/>
    </font>
    <font>
      <b/>
      <sz val="11"/>
      <name val="B Nazanin"/>
      <charset val="178"/>
    </font>
    <font>
      <sz val="10"/>
      <name val="B Nazanin"/>
      <charset val="178"/>
    </font>
    <font>
      <sz val="16"/>
      <name val="B Nazanin"/>
      <charset val="178"/>
    </font>
    <font>
      <sz val="10"/>
      <name val="B Traffic"/>
      <charset val="178"/>
    </font>
    <font>
      <b/>
      <sz val="12"/>
      <name val="B Mitra"/>
      <charset val="178"/>
    </font>
    <font>
      <sz val="12"/>
      <name val="B Mitra"/>
      <charset val="178"/>
    </font>
    <font>
      <sz val="14"/>
      <color theme="8" tint="-0.499984740745262"/>
      <name val="B Titr"/>
      <charset val="178"/>
    </font>
    <font>
      <b/>
      <sz val="16"/>
      <color theme="8" tint="-0.499984740745262"/>
      <name val="B Nazanin"/>
      <charset val="178"/>
    </font>
    <font>
      <sz val="10"/>
      <color theme="8" tint="-0.499984740745262"/>
      <name val="Arial"/>
      <family val="2"/>
    </font>
    <font>
      <b/>
      <sz val="10"/>
      <color theme="0"/>
      <name val="B Mitra"/>
      <charset val="178"/>
    </font>
    <font>
      <sz val="10"/>
      <color theme="0"/>
      <name val="B Nazanin"/>
      <charset val="178"/>
    </font>
    <font>
      <b/>
      <sz val="12"/>
      <color theme="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7DEE8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 readingOrder="2"/>
      <protection locked="0"/>
    </xf>
    <xf numFmtId="0" fontId="9" fillId="4" borderId="6" xfId="0" applyFont="1" applyFill="1" applyBorder="1" applyAlignment="1" applyProtection="1">
      <alignment horizontal="center" vertical="center" wrapText="1" readingOrder="2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2" fillId="5" borderId="8" xfId="0" applyFont="1" applyFill="1" applyBorder="1" applyAlignment="1" applyProtection="1">
      <alignment horizontal="center" vertical="center" wrapText="1" readingOrder="2"/>
      <protection locked="0"/>
    </xf>
    <xf numFmtId="0" fontId="4" fillId="5" borderId="8" xfId="0" applyFont="1" applyFill="1" applyBorder="1" applyAlignment="1" applyProtection="1">
      <alignment horizontal="center" vertical="center" wrapText="1" readingOrder="2"/>
      <protection locked="0"/>
    </xf>
    <xf numFmtId="0" fontId="5" fillId="5" borderId="9" xfId="0" applyFont="1" applyFill="1" applyBorder="1" applyAlignment="1" applyProtection="1">
      <alignment horizontal="center" vertical="center" wrapText="1" readingOrder="2"/>
      <protection locked="0"/>
    </xf>
    <xf numFmtId="0" fontId="10" fillId="4" borderId="4" xfId="0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5" borderId="2" xfId="0" applyFont="1" applyFill="1" applyBorder="1" applyAlignment="1" applyProtection="1">
      <alignment horizontal="centerContinuous" vertical="center" wrapText="1" readingOrder="2"/>
      <protection locked="0"/>
    </xf>
    <xf numFmtId="0" fontId="5" fillId="5" borderId="5" xfId="0" applyFont="1" applyFill="1" applyBorder="1" applyAlignment="1" applyProtection="1">
      <alignment horizontal="centerContinuous" vertical="center" wrapText="1" readingOrder="2"/>
      <protection locked="0"/>
    </xf>
    <xf numFmtId="0" fontId="9" fillId="4" borderId="5" xfId="0" applyFont="1" applyFill="1" applyBorder="1" applyAlignment="1" applyProtection="1">
      <alignment horizontal="centerContinuous" vertical="center" wrapText="1" readingOrder="2"/>
      <protection locked="0"/>
    </xf>
    <xf numFmtId="0" fontId="9" fillId="4" borderId="6" xfId="0" applyFont="1" applyFill="1" applyBorder="1" applyAlignment="1" applyProtection="1">
      <alignment horizontal="centerContinuous" vertical="center" wrapText="1" readingOrder="2"/>
      <protection locked="0"/>
    </xf>
    <xf numFmtId="0" fontId="14" fillId="5" borderId="2" xfId="0" applyFont="1" applyFill="1" applyBorder="1" applyAlignment="1">
      <alignment horizontal="centerContinuous" vertical="center"/>
    </xf>
    <xf numFmtId="0" fontId="14" fillId="5" borderId="3" xfId="0" applyFont="1" applyFill="1" applyBorder="1" applyAlignment="1">
      <alignment horizontal="centerContinuous"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3" fontId="15" fillId="0" borderId="0" xfId="0" applyNumberFormat="1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/>
    <xf numFmtId="3" fontId="8" fillId="6" borderId="5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 applyProtection="1">
      <alignment horizontal="center" vertical="center" shrinkToFit="1"/>
      <protection locked="0"/>
    </xf>
    <xf numFmtId="3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3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3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3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3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 readingOrder="2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 readingOrder="2"/>
      <protection locked="0"/>
    </xf>
    <xf numFmtId="0" fontId="9" fillId="4" borderId="3" xfId="0" applyFont="1" applyFill="1" applyBorder="1" applyAlignment="1" applyProtection="1">
      <alignment horizontal="center" vertical="center" wrapText="1" readingOrder="2"/>
      <protection locked="0"/>
    </xf>
    <xf numFmtId="0" fontId="9" fillId="4" borderId="1" xfId="0" applyFont="1" applyFill="1" applyBorder="1" applyAlignment="1" applyProtection="1">
      <alignment horizontal="center" vertical="center" wrapText="1" readingOrder="2"/>
      <protection locked="0"/>
    </xf>
    <xf numFmtId="0" fontId="9" fillId="4" borderId="4" xfId="0" applyFont="1" applyFill="1" applyBorder="1" applyAlignment="1" applyProtection="1">
      <alignment horizontal="center" vertical="center" wrapText="1" readingOrder="2"/>
      <protection locked="0"/>
    </xf>
    <xf numFmtId="0" fontId="3" fillId="5" borderId="1" xfId="0" applyFont="1" applyFill="1" applyBorder="1" applyAlignment="1" applyProtection="1">
      <alignment horizontal="center" vertical="center" wrapText="1" readingOrder="2"/>
      <protection locked="0"/>
    </xf>
    <xf numFmtId="0" fontId="3" fillId="5" borderId="4" xfId="0" applyFont="1" applyFill="1" applyBorder="1" applyAlignment="1" applyProtection="1">
      <alignment horizontal="center" vertical="center" wrapText="1" readingOrder="2"/>
      <protection locked="0"/>
    </xf>
    <xf numFmtId="0" fontId="3" fillId="5" borderId="7" xfId="0" applyFont="1" applyFill="1" applyBorder="1" applyAlignment="1" applyProtection="1">
      <alignment horizontal="center" vertical="center" wrapText="1" readingOrder="2"/>
      <protection locked="0"/>
    </xf>
    <xf numFmtId="0" fontId="5" fillId="5" borderId="5" xfId="0" applyFont="1" applyFill="1" applyBorder="1" applyAlignment="1" applyProtection="1">
      <alignment horizontal="center" vertical="center" wrapText="1" readingOrder="2"/>
      <protection locked="0"/>
    </xf>
    <xf numFmtId="0" fontId="5" fillId="5" borderId="6" xfId="0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7DEE8"/>
      <color rgb="FFFFCC99"/>
      <color rgb="FFFFFF99"/>
      <color rgb="FF000000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پروانه های صادره مسکونی توسط مناطق پنج گانه شهرداری در سال 1395</a:t>
            </a:r>
            <a:endParaRPr lang="en-US" sz="1100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('تعداد پروانه و واحد'!$B$2,'تعداد پروانه و واحد'!$E$2,'تعداد پروانه و واحد'!$H$2,'تعداد پروانه و واحد'!$K$2,'تعداد پروانه و واحد'!$N$2)</c:f>
              <c:strCache>
                <c:ptCount val="5"/>
                <c:pt idx="0">
                  <c:v>شهرداري منطقه 1</c:v>
                </c:pt>
                <c:pt idx="1">
                  <c:v>شهرداري منطقه 2</c:v>
                </c:pt>
                <c:pt idx="2">
                  <c:v>شهرداري منطقه 3</c:v>
                </c:pt>
                <c:pt idx="3">
                  <c:v>شهرداري منطقه 4</c:v>
                </c:pt>
                <c:pt idx="4">
                  <c:v>شهرداري منطقه 5</c:v>
                </c:pt>
              </c:strCache>
            </c:strRef>
          </c:cat>
          <c:val>
            <c:numRef>
              <c:f>('تعداد پروانه و واحد'!$B$16,'تعداد پروانه و واحد'!$E$16,'تعداد پروانه و واحد'!$H$16,'تعداد پروانه و واحد'!$K$16,'تعداد پروانه و واحد'!$N$16)</c:f>
              <c:numCache>
                <c:formatCode>#,##0</c:formatCode>
                <c:ptCount val="5"/>
                <c:pt idx="0">
                  <c:v>440</c:v>
                </c:pt>
                <c:pt idx="1">
                  <c:v>379</c:v>
                </c:pt>
                <c:pt idx="2">
                  <c:v>422</c:v>
                </c:pt>
                <c:pt idx="3">
                  <c:v>277</c:v>
                </c:pt>
                <c:pt idx="4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2-4B58-B8D0-7246BE17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6720"/>
        <c:axId val="83168256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('تعداد پروانه و واحد'!$B$2,'تعداد پروانه و واحد'!$E$2,'تعداد پروانه و واحد'!$H$2,'تعداد پروانه و واحد'!$K$2,'تعداد پروانه و واحد'!$N$2)</c:f>
              <c:strCache>
                <c:ptCount val="5"/>
                <c:pt idx="0">
                  <c:v>شهرداري منطقه 1</c:v>
                </c:pt>
                <c:pt idx="1">
                  <c:v>شهرداري منطقه 2</c:v>
                </c:pt>
                <c:pt idx="2">
                  <c:v>شهرداري منطقه 3</c:v>
                </c:pt>
                <c:pt idx="3">
                  <c:v>شهرداري منطقه 4</c:v>
                </c:pt>
                <c:pt idx="4">
                  <c:v>شهرداري منطقه 5</c:v>
                </c:pt>
              </c:strCache>
            </c:strRef>
          </c:cat>
          <c:val>
            <c:numRef>
              <c:f>('تعداد پروانه و واحد'!$B$17,'تعداد پروانه و واحد'!$E$17,'تعداد پروانه و واحد'!$H$17,'تعداد پروانه و واحد'!$K$17,'تعداد پروانه و واحد'!$N$17)</c:f>
              <c:numCache>
                <c:formatCode>#,##0</c:formatCode>
                <c:ptCount val="5"/>
                <c:pt idx="0">
                  <c:v>322.2</c:v>
                </c:pt>
                <c:pt idx="1">
                  <c:v>322.2</c:v>
                </c:pt>
                <c:pt idx="2">
                  <c:v>322.2</c:v>
                </c:pt>
                <c:pt idx="3">
                  <c:v>322.2</c:v>
                </c:pt>
                <c:pt idx="4">
                  <c:v>322.2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C2-4B58-B8D0-7246BE17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66720"/>
        <c:axId val="83168256"/>
      </c:lineChart>
      <c:catAx>
        <c:axId val="831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83168256"/>
        <c:crosses val="autoZero"/>
        <c:auto val="1"/>
        <c:lblAlgn val="ctr"/>
        <c:lblOffset val="100"/>
        <c:noMultiLvlLbl val="0"/>
      </c:catAx>
      <c:valAx>
        <c:axId val="831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3166720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منطقه 5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36-498B-88B2-3C3B5B64AA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36-498B-88B2-3C3B5B64AA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(مسکونی.تجاری!$N$72,مسکونی.تجاری!$P$72)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(مسکونی.تجاری!$N$86,مسکونی.تجاری!$P$86)</c:f>
              <c:numCache>
                <c:formatCode>General</c:formatCode>
                <c:ptCount val="2"/>
                <c:pt idx="0">
                  <c:v>73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C36-498B-88B2-3C3B5B64A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منطقه 4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DF-415A-93D0-E38EAD2055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DF-415A-93D0-E38EAD2055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(مسکونی.تجاری!$N$54,مسکونی.تجاری!$P$54)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(مسکونی.تجاری!$N$68,مسکونی.تجاری!$P$68)</c:f>
              <c:numCache>
                <c:formatCode>General</c:formatCode>
                <c:ptCount val="2"/>
                <c:pt idx="0">
                  <c:v>119</c:v>
                </c:pt>
                <c:pt idx="1">
                  <c:v>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1DF-415A-93D0-E38EAD205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منطقه 3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E0-4305-BE4F-844A5D3E96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E0-4305-BE4F-844A5D3E96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(مسکونی.تجاری!$N$37,مسکونی.تجاری!$P$37)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(مسکونی.تجاری!$N$51,مسکونی.تجاری!$P$51)</c:f>
              <c:numCache>
                <c:formatCode>General</c:formatCode>
                <c:ptCount val="2"/>
                <c:pt idx="0">
                  <c:v>177</c:v>
                </c:pt>
                <c:pt idx="1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9C-4C24-B842-D4458C9F7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منطقه 2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8B-4290-8F5E-4B6656F0FD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8B-4290-8F5E-4B6656F0FD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(مسکونی.تجاری!$N$20,مسکونی.تجاری!$P$20)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(مسکونی.تجاری!$N$34,مسکونی.تجاری!$P$34)</c:f>
              <c:numCache>
                <c:formatCode>General</c:formatCode>
                <c:ptCount val="2"/>
                <c:pt idx="0">
                  <c:v>40</c:v>
                </c:pt>
                <c:pt idx="1">
                  <c:v>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8B-4290-8F5E-4B6656F0F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منطقه 1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42-4523-B087-5CD48B67A7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42-4523-B087-5CD48B67A7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(مسکونی.تجاری!$N$3,مسکونی.تجاری!$P$3)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(مسکونی.تجاری!$N$17,مسکونی.تجاری!$P$17)</c:f>
              <c:numCache>
                <c:formatCode>General</c:formatCode>
                <c:ptCount val="2"/>
                <c:pt idx="0">
                  <c:v>301</c:v>
                </c:pt>
                <c:pt idx="1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42-4523-B087-5CD48B67A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</a:t>
            </a:r>
            <a:r>
              <a:rPr lang="fa-IR" baseline="0"/>
              <a:t> مقایسه تعداد پروانه های ساختمانی صادره کل مناطق شهرداری ارومیه در  سال 1395</a:t>
            </a:r>
            <a:endParaRPr lang="en-US"/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مسکونی.تجاری!$A$92:$A$103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مسکونی.تجاری!$R$92:$R$103</c:f>
              <c:numCache>
                <c:formatCode>#,##0</c:formatCode>
                <c:ptCount val="12"/>
                <c:pt idx="0">
                  <c:v>92</c:v>
                </c:pt>
                <c:pt idx="1">
                  <c:v>166</c:v>
                </c:pt>
                <c:pt idx="2">
                  <c:v>168</c:v>
                </c:pt>
                <c:pt idx="3">
                  <c:v>163</c:v>
                </c:pt>
                <c:pt idx="4">
                  <c:v>113</c:v>
                </c:pt>
                <c:pt idx="5">
                  <c:v>144</c:v>
                </c:pt>
                <c:pt idx="6">
                  <c:v>147</c:v>
                </c:pt>
                <c:pt idx="7">
                  <c:v>120</c:v>
                </c:pt>
                <c:pt idx="8">
                  <c:v>83</c:v>
                </c:pt>
                <c:pt idx="9">
                  <c:v>104</c:v>
                </c:pt>
                <c:pt idx="10">
                  <c:v>79</c:v>
                </c:pt>
                <c:pt idx="11">
                  <c:v>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3541504"/>
        <c:axId val="93544448"/>
        <c:axId val="0"/>
      </c:bar3DChart>
      <c:catAx>
        <c:axId val="9354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93544448"/>
        <c:crosses val="autoZero"/>
        <c:auto val="1"/>
        <c:lblAlgn val="ctr"/>
        <c:lblOffset val="100"/>
        <c:noMultiLvlLbl val="0"/>
      </c:catAx>
      <c:valAx>
        <c:axId val="935444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3541504"/>
        <c:crosses val="autoZero"/>
        <c:crossBetween val="between"/>
      </c:valAx>
    </c:plotArea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.75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/>
              <a:t>نمودار مقایسه متراژ پروانه های ساختمانی صادره کل مناطق</a:t>
            </a:r>
            <a:r>
              <a:rPr lang="fa-IR" baseline="0"/>
              <a:t> شهرداری ارومیه در  سال 1395</a:t>
            </a:r>
            <a:endParaRPr lang="en-US"/>
          </a:p>
        </c:rich>
      </c:tx>
      <c:layout/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متراژ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مسکونی.تجاری!$A$92:$A$103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مسکونی.تجاری!$S$92:$S$103</c:f>
              <c:numCache>
                <c:formatCode>#,##0</c:formatCode>
                <c:ptCount val="12"/>
                <c:pt idx="0">
                  <c:v>110883.31000000001</c:v>
                </c:pt>
                <c:pt idx="1">
                  <c:v>72471.25</c:v>
                </c:pt>
                <c:pt idx="2">
                  <c:v>57739.11</c:v>
                </c:pt>
                <c:pt idx="3">
                  <c:v>68796.97</c:v>
                </c:pt>
                <c:pt idx="4">
                  <c:v>39024.370000000003</c:v>
                </c:pt>
                <c:pt idx="5">
                  <c:v>62829.299999999996</c:v>
                </c:pt>
                <c:pt idx="6">
                  <c:v>93040.401000000013</c:v>
                </c:pt>
                <c:pt idx="7">
                  <c:v>41829.019999999997</c:v>
                </c:pt>
                <c:pt idx="8">
                  <c:v>40782.32</c:v>
                </c:pt>
                <c:pt idx="9">
                  <c:v>91675.72</c:v>
                </c:pt>
                <c:pt idx="10">
                  <c:v>58274.55</c:v>
                </c:pt>
                <c:pt idx="11">
                  <c:v>151074.54999999999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1-48E6-8A63-41678562C9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shape val="box"/>
        <c:axId val="94647808"/>
        <c:axId val="94649344"/>
        <c:axId val="0"/>
      </c:bar3DChart>
      <c:catAx>
        <c:axId val="946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94649344"/>
        <c:crosses val="autoZero"/>
        <c:auto val="1"/>
        <c:lblAlgn val="ctr"/>
        <c:lblOffset val="100"/>
        <c:noMultiLvlLbl val="0"/>
      </c:catAx>
      <c:valAx>
        <c:axId val="94649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4647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.75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مقایسه تعداد پروانه های صادره مسکونی منطقه 1 در سال 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واحد'!$B$4:$B$15</c:f>
              <c:numCache>
                <c:formatCode>#,##0</c:formatCode>
                <c:ptCount val="12"/>
                <c:pt idx="0">
                  <c:v>1</c:v>
                </c:pt>
                <c:pt idx="1">
                  <c:v>27</c:v>
                </c:pt>
                <c:pt idx="2">
                  <c:v>34</c:v>
                </c:pt>
                <c:pt idx="3">
                  <c:v>42</c:v>
                </c:pt>
                <c:pt idx="4">
                  <c:v>36</c:v>
                </c:pt>
                <c:pt idx="5">
                  <c:v>42</c:v>
                </c:pt>
                <c:pt idx="6">
                  <c:v>35</c:v>
                </c:pt>
                <c:pt idx="7">
                  <c:v>26</c:v>
                </c:pt>
                <c:pt idx="8">
                  <c:v>17</c:v>
                </c:pt>
                <c:pt idx="9">
                  <c:v>20</c:v>
                </c:pt>
                <c:pt idx="10">
                  <c:v>33</c:v>
                </c:pt>
                <c:pt idx="11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2-4B58-B8D0-7246BE17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28928"/>
        <c:axId val="83361792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واحد'!$U$4:$U$15</c:f>
              <c:numCache>
                <c:formatCode>0</c:formatCode>
                <c:ptCount val="12"/>
                <c:pt idx="0">
                  <c:v>36.666666666666664</c:v>
                </c:pt>
                <c:pt idx="1">
                  <c:v>36.666666666666664</c:v>
                </c:pt>
                <c:pt idx="2">
                  <c:v>36.666666666666664</c:v>
                </c:pt>
                <c:pt idx="3">
                  <c:v>36.666666666666664</c:v>
                </c:pt>
                <c:pt idx="4">
                  <c:v>36.666666666666664</c:v>
                </c:pt>
                <c:pt idx="5">
                  <c:v>36.666666666666664</c:v>
                </c:pt>
                <c:pt idx="6">
                  <c:v>36.666666666666664</c:v>
                </c:pt>
                <c:pt idx="7">
                  <c:v>36.666666666666664</c:v>
                </c:pt>
                <c:pt idx="8">
                  <c:v>36.666666666666664</c:v>
                </c:pt>
                <c:pt idx="9">
                  <c:v>36.666666666666664</c:v>
                </c:pt>
                <c:pt idx="10">
                  <c:v>36.666666666666664</c:v>
                </c:pt>
                <c:pt idx="11">
                  <c:v>36.666666666666664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C2-4B58-B8D0-7246BE17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28928"/>
        <c:axId val="83361792"/>
      </c:lineChart>
      <c:catAx>
        <c:axId val="832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83361792"/>
        <c:crosses val="autoZero"/>
        <c:auto val="1"/>
        <c:lblAlgn val="ctr"/>
        <c:lblOffset val="100"/>
        <c:noMultiLvlLbl val="0"/>
      </c:catAx>
      <c:valAx>
        <c:axId val="833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322892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مقایسه تعداد پروانه های صادره مسکونی منطقه 2 در سال</a:t>
            </a:r>
          </a:p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/>
              <a:t> 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واحد'!$E$4:$E$15</c:f>
              <c:numCache>
                <c:formatCode>#,##0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39</c:v>
                </c:pt>
                <c:pt idx="3">
                  <c:v>39</c:v>
                </c:pt>
                <c:pt idx="4">
                  <c:v>30</c:v>
                </c:pt>
                <c:pt idx="5">
                  <c:v>24</c:v>
                </c:pt>
                <c:pt idx="6">
                  <c:v>31</c:v>
                </c:pt>
                <c:pt idx="7">
                  <c:v>26</c:v>
                </c:pt>
                <c:pt idx="8">
                  <c:v>30</c:v>
                </c:pt>
                <c:pt idx="9">
                  <c:v>35</c:v>
                </c:pt>
                <c:pt idx="10">
                  <c:v>15</c:v>
                </c:pt>
                <c:pt idx="1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37-4576-BF1E-020FF508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26304"/>
        <c:axId val="85934848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واحد'!$V$4:$V$15</c:f>
              <c:numCache>
                <c:formatCode>0</c:formatCode>
                <c:ptCount val="12"/>
                <c:pt idx="0">
                  <c:v>31.583333333333332</c:v>
                </c:pt>
                <c:pt idx="1">
                  <c:v>31.583333333333332</c:v>
                </c:pt>
                <c:pt idx="2">
                  <c:v>31.583333333333332</c:v>
                </c:pt>
                <c:pt idx="3">
                  <c:v>31.583333333333332</c:v>
                </c:pt>
                <c:pt idx="4">
                  <c:v>31.583333333333332</c:v>
                </c:pt>
                <c:pt idx="5">
                  <c:v>31.583333333333332</c:v>
                </c:pt>
                <c:pt idx="6">
                  <c:v>31.583333333333332</c:v>
                </c:pt>
                <c:pt idx="7">
                  <c:v>31.583333333333332</c:v>
                </c:pt>
                <c:pt idx="8">
                  <c:v>31.583333333333332</c:v>
                </c:pt>
                <c:pt idx="9">
                  <c:v>31.583333333333332</c:v>
                </c:pt>
                <c:pt idx="10">
                  <c:v>31.583333333333332</c:v>
                </c:pt>
                <c:pt idx="11">
                  <c:v>31.583333333333332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37-4576-BF1E-020FF508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26304"/>
        <c:axId val="85934848"/>
      </c:lineChart>
      <c:catAx>
        <c:axId val="834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85934848"/>
        <c:crosses val="autoZero"/>
        <c:auto val="1"/>
        <c:lblAlgn val="ctr"/>
        <c:lblOffset val="100"/>
        <c:noMultiLvlLbl val="0"/>
      </c:catAx>
      <c:valAx>
        <c:axId val="8593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3426304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مقایسه تعداد پروانه های صادره مسکونی منطقه 3 در سال 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واحد'!$H$4:$H$15</c:f>
              <c:numCache>
                <c:formatCode>#,##0</c:formatCode>
                <c:ptCount val="12"/>
                <c:pt idx="0">
                  <c:v>35</c:v>
                </c:pt>
                <c:pt idx="1">
                  <c:v>56</c:v>
                </c:pt>
                <c:pt idx="2">
                  <c:v>46</c:v>
                </c:pt>
                <c:pt idx="3">
                  <c:v>40</c:v>
                </c:pt>
                <c:pt idx="4">
                  <c:v>24</c:v>
                </c:pt>
                <c:pt idx="5">
                  <c:v>40</c:v>
                </c:pt>
                <c:pt idx="6">
                  <c:v>49</c:v>
                </c:pt>
                <c:pt idx="7">
                  <c:v>30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8-45D5-944D-FEB1A2BB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6848"/>
        <c:axId val="85968384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واحد'!$W$4:$W$15</c:f>
              <c:numCache>
                <c:formatCode>0</c:formatCode>
                <c:ptCount val="12"/>
                <c:pt idx="0">
                  <c:v>35.166666666666664</c:v>
                </c:pt>
                <c:pt idx="1">
                  <c:v>35.166666666666664</c:v>
                </c:pt>
                <c:pt idx="2">
                  <c:v>35.166666666666664</c:v>
                </c:pt>
                <c:pt idx="3">
                  <c:v>35.166666666666664</c:v>
                </c:pt>
                <c:pt idx="4">
                  <c:v>35.166666666666664</c:v>
                </c:pt>
                <c:pt idx="5">
                  <c:v>35.166666666666664</c:v>
                </c:pt>
                <c:pt idx="6">
                  <c:v>35.166666666666664</c:v>
                </c:pt>
                <c:pt idx="7">
                  <c:v>35.166666666666664</c:v>
                </c:pt>
                <c:pt idx="8">
                  <c:v>35.166666666666664</c:v>
                </c:pt>
                <c:pt idx="9">
                  <c:v>35.166666666666664</c:v>
                </c:pt>
                <c:pt idx="10">
                  <c:v>35.166666666666664</c:v>
                </c:pt>
                <c:pt idx="11">
                  <c:v>35.166666666666664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8-45D5-944D-FEB1A2BB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6848"/>
        <c:axId val="85968384"/>
      </c:lineChart>
      <c:catAx>
        <c:axId val="859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85968384"/>
        <c:crosses val="autoZero"/>
        <c:auto val="1"/>
        <c:lblAlgn val="ctr"/>
        <c:lblOffset val="100"/>
        <c:noMultiLvlLbl val="0"/>
      </c:catAx>
      <c:valAx>
        <c:axId val="859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596684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مقایسه تعداد پروانه های صادره مسکونی منطقه 4 در سال </a:t>
            </a:r>
          </a:p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/>
              <a:t>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واحد'!$K$4:$K$15</c:f>
              <c:numCache>
                <c:formatCode>#,##0</c:formatCode>
                <c:ptCount val="12"/>
                <c:pt idx="0">
                  <c:v>16</c:v>
                </c:pt>
                <c:pt idx="1">
                  <c:v>37</c:v>
                </c:pt>
                <c:pt idx="2">
                  <c:v>38</c:v>
                </c:pt>
                <c:pt idx="3">
                  <c:v>20</c:v>
                </c:pt>
                <c:pt idx="4">
                  <c:v>18</c:v>
                </c:pt>
                <c:pt idx="5">
                  <c:v>21</c:v>
                </c:pt>
                <c:pt idx="6">
                  <c:v>13</c:v>
                </c:pt>
                <c:pt idx="7">
                  <c:v>30</c:v>
                </c:pt>
                <c:pt idx="8">
                  <c:v>9</c:v>
                </c:pt>
                <c:pt idx="9">
                  <c:v>19</c:v>
                </c:pt>
                <c:pt idx="10">
                  <c:v>20</c:v>
                </c:pt>
                <c:pt idx="1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94-4D95-A473-CB6CD5DC2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52608"/>
        <c:axId val="87662592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واحد'!$X$4:$X$15</c:f>
              <c:numCache>
                <c:formatCode>0</c:formatCode>
                <c:ptCount val="12"/>
                <c:pt idx="0">
                  <c:v>23.083333333333332</c:v>
                </c:pt>
                <c:pt idx="1">
                  <c:v>23.083333333333332</c:v>
                </c:pt>
                <c:pt idx="2">
                  <c:v>23.083333333333332</c:v>
                </c:pt>
                <c:pt idx="3">
                  <c:v>23.083333333333332</c:v>
                </c:pt>
                <c:pt idx="4">
                  <c:v>23.083333333333332</c:v>
                </c:pt>
                <c:pt idx="5">
                  <c:v>23.083333333333332</c:v>
                </c:pt>
                <c:pt idx="6">
                  <c:v>23.083333333333332</c:v>
                </c:pt>
                <c:pt idx="7">
                  <c:v>23.083333333333332</c:v>
                </c:pt>
                <c:pt idx="8">
                  <c:v>23.083333333333332</c:v>
                </c:pt>
                <c:pt idx="9">
                  <c:v>23.083333333333332</c:v>
                </c:pt>
                <c:pt idx="10">
                  <c:v>23.083333333333332</c:v>
                </c:pt>
                <c:pt idx="11">
                  <c:v>23.083333333333332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94-4D95-A473-CB6CD5DC2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52608"/>
        <c:axId val="87662592"/>
      </c:lineChart>
      <c:catAx>
        <c:axId val="876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87662592"/>
        <c:crosses val="autoZero"/>
        <c:auto val="1"/>
        <c:lblAlgn val="ctr"/>
        <c:lblOffset val="100"/>
        <c:noMultiLvlLbl val="0"/>
      </c:catAx>
      <c:valAx>
        <c:axId val="876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765260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/>
            </a:pPr>
            <a:r>
              <a:rPr lang="fa-IR" sz="1100"/>
              <a:t>نمودار مقایسه تعداد پروانه های صادره مسکونی منطقه 5 در سال 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50">
                    <a:latin typeface="F_Koodak" panose="05000000000000000000" pitchFamily="2" charset="2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واحد'!$N$4:$N$15</c:f>
              <c:numCache>
                <c:formatCode>#,##0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11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F0-48F2-A80B-9E1654390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31808"/>
        <c:axId val="93041792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واحد'!$Y$4:$Y$15</c:f>
              <c:numCache>
                <c:formatCode>0</c:formatCode>
                <c:ptCount val="12"/>
                <c:pt idx="0">
                  <c:v>7.75</c:v>
                </c:pt>
                <c:pt idx="1">
                  <c:v>7.75</c:v>
                </c:pt>
                <c:pt idx="2">
                  <c:v>7.75</c:v>
                </c:pt>
                <c:pt idx="3">
                  <c:v>7.75</c:v>
                </c:pt>
                <c:pt idx="4">
                  <c:v>7.75</c:v>
                </c:pt>
                <c:pt idx="5">
                  <c:v>7.75</c:v>
                </c:pt>
                <c:pt idx="6">
                  <c:v>7.75</c:v>
                </c:pt>
                <c:pt idx="7">
                  <c:v>7.75</c:v>
                </c:pt>
                <c:pt idx="8">
                  <c:v>7.75</c:v>
                </c:pt>
                <c:pt idx="9">
                  <c:v>7.75</c:v>
                </c:pt>
                <c:pt idx="10">
                  <c:v>7.75</c:v>
                </c:pt>
                <c:pt idx="11">
                  <c:v>7.75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F0-48F2-A80B-9E1654390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1808"/>
        <c:axId val="93041792"/>
      </c:lineChart>
      <c:catAx>
        <c:axId val="930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041792"/>
        <c:crosses val="autoZero"/>
        <c:auto val="1"/>
        <c:lblAlgn val="ctr"/>
        <c:lblOffset val="100"/>
        <c:noMultiLvlLbl val="0"/>
      </c:catAx>
      <c:valAx>
        <c:axId val="9304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>
                <a:latin typeface="F_Koodak" panose="05000000000000000000" pitchFamily="2" charset="2"/>
              </a:defRPr>
            </a:pPr>
            <a:endParaRPr lang="en-US"/>
          </a:p>
        </c:txPr>
        <c:crossAx val="9303180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 algn="ctr">
        <a:defRPr lang="en-US" sz="800" b="0" i="0" u="none" strike="noStrike" kern="1200" baseline="0">
          <a:solidFill>
            <a:schemeClr val="tx1"/>
          </a:solidFill>
          <a:latin typeface="+mn-lt"/>
          <a:ea typeface="+mn-ea"/>
          <a:cs typeface="B Titr" panose="000007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/>
              <a:t>نمودار</a:t>
            </a:r>
            <a:r>
              <a:rPr lang="fa-IR" sz="1100" baseline="0"/>
              <a:t> مقایسه تعداد پروانه های صادره مسکونی مناطق پنج گانه در سال 1395</a:t>
            </a:r>
            <a:endParaRPr lang="en-US" sz="1100"/>
          </a:p>
        </c:rich>
      </c:tx>
      <c:overlay val="0"/>
      <c:spPr>
        <a:solidFill>
          <a:srgbClr val="4BACC6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تعداد پروانه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واحد'!$Q$4:$Q$15</c:f>
              <c:numCache>
                <c:formatCode>#,##0</c:formatCode>
                <c:ptCount val="12"/>
                <c:pt idx="0">
                  <c:v>84</c:v>
                </c:pt>
                <c:pt idx="1">
                  <c:v>162</c:v>
                </c:pt>
                <c:pt idx="2">
                  <c:v>161</c:v>
                </c:pt>
                <c:pt idx="3">
                  <c:v>151</c:v>
                </c:pt>
                <c:pt idx="4">
                  <c:v>126</c:v>
                </c:pt>
                <c:pt idx="5">
                  <c:v>138</c:v>
                </c:pt>
                <c:pt idx="6">
                  <c:v>139</c:v>
                </c:pt>
                <c:pt idx="7">
                  <c:v>116</c:v>
                </c:pt>
                <c:pt idx="8">
                  <c:v>77</c:v>
                </c:pt>
                <c:pt idx="9">
                  <c:v>96</c:v>
                </c:pt>
                <c:pt idx="10">
                  <c:v>86</c:v>
                </c:pt>
                <c:pt idx="11">
                  <c:v>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6-47F2-8E79-BB25771C9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98368"/>
        <c:axId val="93099904"/>
      </c:barChart>
      <c:lineChart>
        <c:grouping val="standard"/>
        <c:varyColors val="0"/>
        <c:ser>
          <c:idx val="1"/>
          <c:order val="1"/>
          <c:tx>
            <c:v>میانگین تعداد پروانه ها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'تعداد پروانه و واحد'!$A$4:$A$15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واحد'!$Z$4:$Z$15</c:f>
              <c:numCache>
                <c:formatCode>#,##0</c:formatCode>
                <c:ptCount val="12"/>
                <c:pt idx="0">
                  <c:v>134.25</c:v>
                </c:pt>
                <c:pt idx="1">
                  <c:v>134.25</c:v>
                </c:pt>
                <c:pt idx="2" formatCode="0">
                  <c:v>134.25</c:v>
                </c:pt>
                <c:pt idx="3" formatCode="0">
                  <c:v>134.25</c:v>
                </c:pt>
                <c:pt idx="4" formatCode="0">
                  <c:v>134.25</c:v>
                </c:pt>
                <c:pt idx="5" formatCode="0">
                  <c:v>134.25</c:v>
                </c:pt>
                <c:pt idx="6" formatCode="0">
                  <c:v>134.25</c:v>
                </c:pt>
                <c:pt idx="7" formatCode="0">
                  <c:v>134.25</c:v>
                </c:pt>
                <c:pt idx="8" formatCode="0">
                  <c:v>134.25</c:v>
                </c:pt>
                <c:pt idx="9" formatCode="0">
                  <c:v>134.25</c:v>
                </c:pt>
                <c:pt idx="10" formatCode="0">
                  <c:v>134.25</c:v>
                </c:pt>
                <c:pt idx="11" formatCode="0">
                  <c:v>134.25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A6-47F2-8E79-BB25771C9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98368"/>
        <c:axId val="93099904"/>
      </c:lineChart>
      <c:catAx>
        <c:axId val="930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93099904"/>
        <c:crosses val="autoZero"/>
        <c:auto val="1"/>
        <c:lblAlgn val="ctr"/>
        <c:lblOffset val="100"/>
        <c:noMultiLvlLbl val="0"/>
      </c:catAx>
      <c:valAx>
        <c:axId val="930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9309836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="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="0" baseline="0">
                <a:solidFill>
                  <a:schemeClr val="tx1"/>
                </a:solidFill>
                <a:cs typeface="B Titr" panose="00000700000000000000" pitchFamily="2" charset="-78"/>
              </a:rPr>
              <a:t> تعداد پروانه های صادره مسکونی توسط مناطق پنج گانه شهرداری ارومیه در سال 1395</a:t>
            </a:r>
            <a:endParaRPr lang="en-US" sz="1100" b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'تعداد پروانه و واحد'!$A$4</c:f>
              <c:strCache>
                <c:ptCount val="1"/>
                <c:pt idx="0">
                  <c:v>فروردین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واحد'!$Q$4</c:f>
              <c:numCache>
                <c:formatCode>#,##0</c:formatCode>
                <c:ptCount val="1"/>
                <c:pt idx="0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C-4AEF-9A0F-BF9B089CC9BA}"/>
            </c:ext>
          </c:extLst>
        </c:ser>
        <c:ser>
          <c:idx val="1"/>
          <c:order val="1"/>
          <c:tx>
            <c:strRef>
              <c:f>'تعداد پروانه و واحد'!$A$5</c:f>
              <c:strCache>
                <c:ptCount val="1"/>
                <c:pt idx="0">
                  <c:v>اردیبهشت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واحد'!$Q$5</c:f>
              <c:numCache>
                <c:formatCode>#,##0</c:formatCode>
                <c:ptCount val="1"/>
                <c:pt idx="0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CC-4AEF-9A0F-BF9B089CC9BA}"/>
            </c:ext>
          </c:extLst>
        </c:ser>
        <c:ser>
          <c:idx val="2"/>
          <c:order val="2"/>
          <c:tx>
            <c:strRef>
              <c:f>'تعداد پروانه و واحد'!$A$6</c:f>
              <c:strCache>
                <c:ptCount val="1"/>
                <c:pt idx="0">
                  <c:v>خرداد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واحد'!$Q$6</c:f>
              <c:numCache>
                <c:formatCode>#,##0</c:formatCode>
                <c:ptCount val="1"/>
                <c:pt idx="0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CC-4AEF-9A0F-BF9B089CC9BA}"/>
            </c:ext>
          </c:extLst>
        </c:ser>
        <c:ser>
          <c:idx val="3"/>
          <c:order val="3"/>
          <c:tx>
            <c:strRef>
              <c:f>'تعداد پروانه و واحد'!$A$7</c:f>
              <c:strCache>
                <c:ptCount val="1"/>
                <c:pt idx="0">
                  <c:v>تیر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واحد'!$Q$7</c:f>
              <c:numCache>
                <c:formatCode>#,##0</c:formatCode>
                <c:ptCount val="1"/>
                <c:pt idx="0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CC-4AEF-9A0F-BF9B089CC9BA}"/>
            </c:ext>
          </c:extLst>
        </c:ser>
        <c:ser>
          <c:idx val="4"/>
          <c:order val="4"/>
          <c:tx>
            <c:strRef>
              <c:f>'تعداد پروانه و واحد'!$A$8</c:f>
              <c:strCache>
                <c:ptCount val="1"/>
                <c:pt idx="0">
                  <c:v>مرداد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واحد'!$Q$8</c:f>
              <c:numCache>
                <c:formatCode>#,##0</c:formatCode>
                <c:ptCount val="1"/>
                <c:pt idx="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CC-4AEF-9A0F-BF9B089CC9BA}"/>
            </c:ext>
          </c:extLst>
        </c:ser>
        <c:ser>
          <c:idx val="5"/>
          <c:order val="5"/>
          <c:tx>
            <c:strRef>
              <c:f>'تعداد پروانه و واحد'!$A$9</c:f>
              <c:strCache>
                <c:ptCount val="1"/>
                <c:pt idx="0">
                  <c:v>شهریور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واحد'!$Q$9</c:f>
              <c:numCache>
                <c:formatCode>#,##0</c:formatCode>
                <c:ptCount val="1"/>
                <c:pt idx="0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CC-4AEF-9A0F-BF9B089CC9BA}"/>
            </c:ext>
          </c:extLst>
        </c:ser>
        <c:ser>
          <c:idx val="6"/>
          <c:order val="6"/>
          <c:tx>
            <c:strRef>
              <c:f>'تعداد پروانه و واحد'!$A$10</c:f>
              <c:strCache>
                <c:ptCount val="1"/>
                <c:pt idx="0">
                  <c:v>مهر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واحد'!$Q$10</c:f>
              <c:numCache>
                <c:formatCode>#,##0</c:formatCode>
                <c:ptCount val="1"/>
                <c:pt idx="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CC-4AEF-9A0F-BF9B089CC9BA}"/>
            </c:ext>
          </c:extLst>
        </c:ser>
        <c:ser>
          <c:idx val="7"/>
          <c:order val="7"/>
          <c:tx>
            <c:strRef>
              <c:f>'تعداد پروانه و واحد'!$A$11</c:f>
              <c:strCache>
                <c:ptCount val="1"/>
                <c:pt idx="0">
                  <c:v>آبان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'تعداد پروانه و واحد'!$Q$11</c:f>
              <c:numCache>
                <c:formatCode>#,##0</c:formatCode>
                <c:ptCount val="1"/>
                <c:pt idx="0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7CC-4AEF-9A0F-BF9B089CC9BA}"/>
            </c:ext>
          </c:extLst>
        </c:ser>
        <c:ser>
          <c:idx val="8"/>
          <c:order val="8"/>
          <c:tx>
            <c:strRef>
              <c:f>'تعداد پروانه و واحد'!$A$12</c:f>
              <c:strCache>
                <c:ptCount val="1"/>
                <c:pt idx="0">
                  <c:v>آذر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'تعداد پروانه و واحد'!$Q$12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CC-4AEF-9A0F-BF9B089CC9BA}"/>
            </c:ext>
          </c:extLst>
        </c:ser>
        <c:ser>
          <c:idx val="9"/>
          <c:order val="9"/>
          <c:tx>
            <c:strRef>
              <c:f>'تعداد پروانه و واحد'!$A$13</c:f>
              <c:strCache>
                <c:ptCount val="1"/>
                <c:pt idx="0">
                  <c:v>دی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'تعداد پروانه و واحد'!$Q$13</c:f>
              <c:numCache>
                <c:formatCode>#,##0</c:formatCode>
                <c:ptCount val="1"/>
                <c:pt idx="0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7CC-4AEF-9A0F-BF9B089CC9BA}"/>
            </c:ext>
          </c:extLst>
        </c:ser>
        <c:ser>
          <c:idx val="10"/>
          <c:order val="10"/>
          <c:tx>
            <c:strRef>
              <c:f>'تعداد پروانه و واحد'!$A$14</c:f>
              <c:strCache>
                <c:ptCount val="1"/>
                <c:pt idx="0">
                  <c:v>بهمن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'تعداد پروانه و واحد'!$Q$14</c:f>
              <c:numCache>
                <c:formatCode>#,##0</c:formatCode>
                <c:ptCount val="1"/>
                <c:pt idx="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CC-4AEF-9A0F-BF9B089CC9BA}"/>
            </c:ext>
          </c:extLst>
        </c:ser>
        <c:ser>
          <c:idx val="11"/>
          <c:order val="11"/>
          <c:tx>
            <c:strRef>
              <c:f>'تعداد پروانه و واحد'!$A$15</c:f>
              <c:strCache>
                <c:ptCount val="1"/>
                <c:pt idx="0">
                  <c:v>اسفند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'تعداد پروانه و واحد'!$Q$15</c:f>
              <c:numCache>
                <c:formatCode>#,##0</c:formatCode>
                <c:ptCount val="1"/>
                <c:pt idx="0">
                  <c:v>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7CC-4AEF-9A0F-BF9B089C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321600"/>
        <c:axId val="87347968"/>
        <c:axId val="0"/>
      </c:bar3DChart>
      <c:catAx>
        <c:axId val="87321600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87347968"/>
        <c:crosses val="autoZero"/>
        <c:auto val="1"/>
        <c:lblAlgn val="ctr"/>
        <c:lblOffset val="100"/>
        <c:noMultiLvlLbl val="0"/>
      </c:catAx>
      <c:valAx>
        <c:axId val="87347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8732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  <a:ln>
      <a:solidFill>
        <a:schemeClr val="bg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bg1"/>
                </a:solidFill>
                <a:cs typeface="B Titr" panose="00000700000000000000" pitchFamily="2" charset="-78"/>
              </a:rPr>
              <a:t>سهم تعداد پروانه های ساختمانی صادر شده دارای سند و قولنامه ای مناطق پنج گانه در سال 1395</a:t>
            </a:r>
            <a:endParaRPr lang="en-US" sz="1200" baseline="0">
              <a:solidFill>
                <a:schemeClr val="bg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rgbClr val="4BACC6">
            <a:lumMod val="5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CD-4F40-B12B-88CEA65EBC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CD-4F40-B12B-88CEA65EBC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(مسکونی.تجاری!$N$90,مسکونی.تجاری!$P$90)</c:f>
              <c:strCache>
                <c:ptCount val="2"/>
                <c:pt idx="0">
                  <c:v>دارای سند</c:v>
                </c:pt>
                <c:pt idx="1">
                  <c:v>قولنامه ای</c:v>
                </c:pt>
              </c:strCache>
            </c:strRef>
          </c:cat>
          <c:val>
            <c:numRef>
              <c:f>(مسکونی.تجاری!$N$104,مسکونی.تجاری!$P$104)</c:f>
              <c:numCache>
                <c:formatCode>#,##0</c:formatCode>
                <c:ptCount val="2"/>
                <c:pt idx="0">
                  <c:v>710</c:v>
                </c:pt>
                <c:pt idx="1">
                  <c:v>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2-4DD1-A15C-081F4C75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35992</xdr:rowOff>
    </xdr:from>
    <xdr:to>
      <xdr:col>9</xdr:col>
      <xdr:colOff>232834</xdr:colOff>
      <xdr:row>37</xdr:row>
      <xdr:rowOff>300151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23A9FFE-7A09-4EA4-9565-492B4756C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226905</xdr:colOff>
      <xdr:row>26</xdr:row>
      <xdr:rowOff>35992</xdr:rowOff>
    </xdr:from>
    <xdr:to>
      <xdr:col>18</xdr:col>
      <xdr:colOff>497415</xdr:colOff>
      <xdr:row>37</xdr:row>
      <xdr:rowOff>254009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A125B7FF-B440-49DE-92FE-3D0038B676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275175</xdr:rowOff>
    </xdr:from>
    <xdr:to>
      <xdr:col>9</xdr:col>
      <xdr:colOff>256117</xdr:colOff>
      <xdr:row>50</xdr:row>
      <xdr:rowOff>257395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28878F59-2DF1-4C7E-928B-FCCA6F958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220134</xdr:colOff>
      <xdr:row>37</xdr:row>
      <xdr:rowOff>243425</xdr:rowOff>
    </xdr:from>
    <xdr:to>
      <xdr:col>18</xdr:col>
      <xdr:colOff>497416</xdr:colOff>
      <xdr:row>50</xdr:row>
      <xdr:rowOff>240037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3CB799BD-07F5-46D8-9092-E0C6C483F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8467</xdr:colOff>
      <xdr:row>51</xdr:row>
      <xdr:rowOff>31758</xdr:rowOff>
    </xdr:from>
    <xdr:to>
      <xdr:col>9</xdr:col>
      <xdr:colOff>285752</xdr:colOff>
      <xdr:row>62</xdr:row>
      <xdr:rowOff>130394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58D7FBF0-CA94-4DAC-B4FF-67B65EC7E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251884</xdr:colOff>
      <xdr:row>51</xdr:row>
      <xdr:rowOff>31759</xdr:rowOff>
    </xdr:from>
    <xdr:to>
      <xdr:col>18</xdr:col>
      <xdr:colOff>433918</xdr:colOff>
      <xdr:row>62</xdr:row>
      <xdr:rowOff>130395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800D68D8-EFFE-4CE4-8E63-B6C33CD13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21168</xdr:colOff>
      <xdr:row>62</xdr:row>
      <xdr:rowOff>116425</xdr:rowOff>
    </xdr:from>
    <xdr:to>
      <xdr:col>9</xdr:col>
      <xdr:colOff>317501</xdr:colOff>
      <xdr:row>74</xdr:row>
      <xdr:rowOff>243427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245EFE2E-7DDD-4A93-907A-DEB52EDCE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296336</xdr:colOff>
      <xdr:row>62</xdr:row>
      <xdr:rowOff>131242</xdr:rowOff>
    </xdr:from>
    <xdr:to>
      <xdr:col>18</xdr:col>
      <xdr:colOff>423335</xdr:colOff>
      <xdr:row>74</xdr:row>
      <xdr:rowOff>232843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F3257BE-0B81-488E-96E6-0601FA45F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582930</xdr:colOff>
      <xdr:row>42</xdr:row>
      <xdr:rowOff>38100</xdr:rowOff>
    </xdr:from>
    <xdr:to>
      <xdr:col>34</xdr:col>
      <xdr:colOff>552450</xdr:colOff>
      <xdr:row>62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89D58F2A-ABC3-40CE-9161-7F4321C0E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30480</xdr:colOff>
      <xdr:row>42</xdr:row>
      <xdr:rowOff>47625</xdr:rowOff>
    </xdr:from>
    <xdr:to>
      <xdr:col>27</xdr:col>
      <xdr:colOff>0</xdr:colOff>
      <xdr:row>62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1860D9D5-CEA2-46C1-A443-0D0C532C4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582930</xdr:colOff>
      <xdr:row>20</xdr:row>
      <xdr:rowOff>133350</xdr:rowOff>
    </xdr:from>
    <xdr:to>
      <xdr:col>34</xdr:col>
      <xdr:colOff>552450</xdr:colOff>
      <xdr:row>41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1BA1F30D-180E-4E85-ADE9-84FDAB0BA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20955</xdr:colOff>
      <xdr:row>20</xdr:row>
      <xdr:rowOff>133350</xdr:rowOff>
    </xdr:from>
    <xdr:to>
      <xdr:col>26</xdr:col>
      <xdr:colOff>600075</xdr:colOff>
      <xdr:row>41</xdr:row>
      <xdr:rowOff>190500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5AEA2060-9A65-432C-A9C4-F5D632BC3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571500</xdr:colOff>
      <xdr:row>0</xdr:row>
      <xdr:rowOff>19050</xdr:rowOff>
    </xdr:from>
    <xdr:to>
      <xdr:col>34</xdr:col>
      <xdr:colOff>552450</xdr:colOff>
      <xdr:row>20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9D7ABE18-AE7B-468F-917A-28DCAA802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20955</xdr:colOff>
      <xdr:row>0</xdr:row>
      <xdr:rowOff>19050</xdr:rowOff>
    </xdr:from>
    <xdr:to>
      <xdr:col>26</xdr:col>
      <xdr:colOff>600075</xdr:colOff>
      <xdr:row>20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1002389A-839D-4E12-9692-73C23E1C5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38100</xdr:colOff>
      <xdr:row>62</xdr:row>
      <xdr:rowOff>85724</xdr:rowOff>
    </xdr:from>
    <xdr:to>
      <xdr:col>27</xdr:col>
      <xdr:colOff>19050</xdr:colOff>
      <xdr:row>87</xdr:row>
      <xdr:rowOff>295274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BCB0C0D-AC15-40A0-8486-96465AAE8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590551</xdr:colOff>
      <xdr:row>62</xdr:row>
      <xdr:rowOff>95250</xdr:rowOff>
    </xdr:from>
    <xdr:to>
      <xdr:col>34</xdr:col>
      <xdr:colOff>561976</xdr:colOff>
      <xdr:row>87</xdr:row>
      <xdr:rowOff>304800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15004C1C-8F7B-4924-96B3-E8ACF94DB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rightToLeft="1" zoomScale="90" zoomScaleNormal="90" workbookViewId="0">
      <selection activeCell="E20" sqref="E20"/>
    </sheetView>
  </sheetViews>
  <sheetFormatPr defaultColWidth="9.140625" defaultRowHeight="15.75" x14ac:dyDescent="0.4"/>
  <cols>
    <col min="1" max="1" width="9.28515625" style="3" customWidth="1"/>
    <col min="2" max="2" width="8.5703125" style="3" customWidth="1"/>
    <col min="3" max="3" width="6.85546875" style="3" customWidth="1"/>
    <col min="4" max="4" width="7.7109375" style="3" customWidth="1"/>
    <col min="5" max="5" width="8.5703125" style="3" customWidth="1"/>
    <col min="6" max="6" width="7" style="3" customWidth="1"/>
    <col min="7" max="7" width="7.7109375" style="3" customWidth="1"/>
    <col min="8" max="8" width="8.5703125" style="3" customWidth="1"/>
    <col min="9" max="9" width="7.140625" style="3" customWidth="1"/>
    <col min="10" max="10" width="7.7109375" style="3" customWidth="1"/>
    <col min="11" max="11" width="8.5703125" style="3" customWidth="1"/>
    <col min="12" max="12" width="6.7109375" style="3" customWidth="1"/>
    <col min="13" max="13" width="7.7109375" style="3" customWidth="1"/>
    <col min="14" max="14" width="8.5703125" style="3" customWidth="1"/>
    <col min="15" max="15" width="7.140625" style="3" customWidth="1"/>
    <col min="16" max="16" width="7.7109375" style="3" customWidth="1"/>
    <col min="17" max="17" width="8.5703125" style="3" customWidth="1"/>
    <col min="18" max="18" width="7.140625" style="3" customWidth="1"/>
    <col min="19" max="19" width="7.7109375" style="3" customWidth="1"/>
    <col min="20" max="16384" width="9.140625" style="3"/>
  </cols>
  <sheetData>
    <row r="1" spans="1:26" ht="32.25" customHeight="1" x14ac:dyDescent="0.4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6" ht="31.5" customHeight="1" x14ac:dyDescent="0.4">
      <c r="A2" s="58" t="s">
        <v>0</v>
      </c>
      <c r="B2" s="41" t="s">
        <v>28</v>
      </c>
      <c r="C2" s="41"/>
      <c r="D2" s="41"/>
      <c r="E2" s="41" t="s">
        <v>29</v>
      </c>
      <c r="F2" s="41"/>
      <c r="G2" s="41"/>
      <c r="H2" s="41" t="s">
        <v>30</v>
      </c>
      <c r="I2" s="41"/>
      <c r="J2" s="41"/>
      <c r="K2" s="41" t="s">
        <v>31</v>
      </c>
      <c r="L2" s="41"/>
      <c r="M2" s="41"/>
      <c r="N2" s="41" t="s">
        <v>32</v>
      </c>
      <c r="O2" s="41"/>
      <c r="P2" s="41"/>
      <c r="Q2" s="41" t="s">
        <v>33</v>
      </c>
      <c r="R2" s="41"/>
      <c r="S2" s="42"/>
    </row>
    <row r="3" spans="1:26" ht="56.25" customHeight="1" x14ac:dyDescent="0.4">
      <c r="A3" s="59"/>
      <c r="B3" s="43" t="s">
        <v>1</v>
      </c>
      <c r="C3" s="43" t="s">
        <v>2</v>
      </c>
      <c r="D3" s="43" t="s">
        <v>3</v>
      </c>
      <c r="E3" s="43" t="s">
        <v>1</v>
      </c>
      <c r="F3" s="43" t="s">
        <v>2</v>
      </c>
      <c r="G3" s="43" t="s">
        <v>3</v>
      </c>
      <c r="H3" s="43" t="s">
        <v>1</v>
      </c>
      <c r="I3" s="43" t="s">
        <v>2</v>
      </c>
      <c r="J3" s="43" t="s">
        <v>3</v>
      </c>
      <c r="K3" s="43" t="s">
        <v>1</v>
      </c>
      <c r="L3" s="43" t="s">
        <v>2</v>
      </c>
      <c r="M3" s="43" t="s">
        <v>3</v>
      </c>
      <c r="N3" s="43" t="s">
        <v>1</v>
      </c>
      <c r="O3" s="43" t="s">
        <v>2</v>
      </c>
      <c r="P3" s="43" t="s">
        <v>3</v>
      </c>
      <c r="Q3" s="43" t="s">
        <v>1</v>
      </c>
      <c r="R3" s="43" t="s">
        <v>2</v>
      </c>
      <c r="S3" s="44" t="s">
        <v>3</v>
      </c>
      <c r="U3" s="34" t="s">
        <v>36</v>
      </c>
      <c r="V3" s="34" t="s">
        <v>37</v>
      </c>
      <c r="W3" s="34" t="s">
        <v>38</v>
      </c>
      <c r="X3" s="34" t="s">
        <v>39</v>
      </c>
      <c r="Y3" s="34" t="s">
        <v>40</v>
      </c>
      <c r="Z3" s="34" t="s">
        <v>41</v>
      </c>
    </row>
    <row r="4" spans="1:26" ht="21.95" customHeight="1" x14ac:dyDescent="0.4">
      <c r="A4" s="11" t="s">
        <v>4</v>
      </c>
      <c r="B4" s="12">
        <v>1</v>
      </c>
      <c r="C4" s="12">
        <v>2</v>
      </c>
      <c r="D4" s="12">
        <v>278.8</v>
      </c>
      <c r="E4" s="12">
        <v>28</v>
      </c>
      <c r="F4" s="12">
        <v>578</v>
      </c>
      <c r="G4" s="12">
        <v>80312</v>
      </c>
      <c r="H4" s="12">
        <v>35</v>
      </c>
      <c r="I4" s="12">
        <v>79</v>
      </c>
      <c r="J4" s="12">
        <v>17674.16</v>
      </c>
      <c r="K4" s="12">
        <v>16</v>
      </c>
      <c r="L4" s="12">
        <v>28</v>
      </c>
      <c r="M4" s="12">
        <v>4915.47</v>
      </c>
      <c r="N4" s="12">
        <v>4</v>
      </c>
      <c r="O4" s="12">
        <v>19</v>
      </c>
      <c r="P4" s="12">
        <v>7354</v>
      </c>
      <c r="Q4" s="10">
        <f>SUM(B4,E4,H4,K4,N4)</f>
        <v>84</v>
      </c>
      <c r="R4" s="10">
        <f>SUM(C4,F4,I4,L4,O4)</f>
        <v>706</v>
      </c>
      <c r="S4" s="13">
        <f>SUM(D4,G4,J4,M4,P4)</f>
        <v>110534.43000000001</v>
      </c>
      <c r="U4" s="35">
        <f>AVERAGE(B4:B15)</f>
        <v>36.666666666666664</v>
      </c>
      <c r="V4" s="35">
        <f>AVERAGE(E4:E15)</f>
        <v>31.583333333333332</v>
      </c>
      <c r="W4" s="35">
        <f>AVERAGE(H4:H15)</f>
        <v>35.166666666666664</v>
      </c>
      <c r="X4" s="35">
        <f>AVERAGE(K4:K15)</f>
        <v>23.083333333333332</v>
      </c>
      <c r="Y4" s="35">
        <f>AVERAGE(N4:N15)</f>
        <v>7.75</v>
      </c>
      <c r="Z4" s="33">
        <f>AVERAGE(Q4:Q15)</f>
        <v>134.25</v>
      </c>
    </row>
    <row r="5" spans="1:26" ht="21.95" customHeight="1" x14ac:dyDescent="0.4">
      <c r="A5" s="29" t="s">
        <v>5</v>
      </c>
      <c r="B5" s="30">
        <v>27</v>
      </c>
      <c r="C5" s="30">
        <v>51</v>
      </c>
      <c r="D5" s="30">
        <v>9916.4</v>
      </c>
      <c r="E5" s="30">
        <v>31</v>
      </c>
      <c r="F5" s="30">
        <v>35</v>
      </c>
      <c r="G5" s="30">
        <v>4039</v>
      </c>
      <c r="H5" s="30">
        <v>56</v>
      </c>
      <c r="I5" s="30">
        <v>122</v>
      </c>
      <c r="J5" s="30">
        <v>20833.25</v>
      </c>
      <c r="K5" s="30">
        <v>37</v>
      </c>
      <c r="L5" s="30">
        <v>61</v>
      </c>
      <c r="M5" s="30">
        <v>23316.46</v>
      </c>
      <c r="N5" s="30">
        <v>11</v>
      </c>
      <c r="O5" s="30">
        <v>45</v>
      </c>
      <c r="P5" s="30">
        <v>14255</v>
      </c>
      <c r="Q5" s="31">
        <f t="shared" ref="Q5:Q8" si="0">SUM(B5,E5,H5,K5,N5)</f>
        <v>162</v>
      </c>
      <c r="R5" s="31">
        <f t="shared" ref="R5:R9" si="1">SUM(C5,F5,I5,L5,O5)</f>
        <v>314</v>
      </c>
      <c r="S5" s="32">
        <f t="shared" ref="S5:S9" si="2">SUM(D5,G5,J5,M5,P5)</f>
        <v>72360.11</v>
      </c>
      <c r="U5" s="35">
        <f t="shared" ref="U5:Z5" si="3">U4</f>
        <v>36.666666666666664</v>
      </c>
      <c r="V5" s="35">
        <f t="shared" si="3"/>
        <v>31.583333333333332</v>
      </c>
      <c r="W5" s="35">
        <f t="shared" si="3"/>
        <v>35.166666666666664</v>
      </c>
      <c r="X5" s="35">
        <f t="shared" si="3"/>
        <v>23.083333333333332</v>
      </c>
      <c r="Y5" s="35">
        <f t="shared" si="3"/>
        <v>7.75</v>
      </c>
      <c r="Z5" s="33">
        <f t="shared" si="3"/>
        <v>134.25</v>
      </c>
    </row>
    <row r="6" spans="1:26" ht="21.95" customHeight="1" x14ac:dyDescent="0.4">
      <c r="A6" s="11" t="s">
        <v>6</v>
      </c>
      <c r="B6" s="12">
        <v>34</v>
      </c>
      <c r="C6" s="12">
        <v>86</v>
      </c>
      <c r="D6" s="12">
        <v>21318.799999999999</v>
      </c>
      <c r="E6" s="12">
        <v>39</v>
      </c>
      <c r="F6" s="12">
        <v>45</v>
      </c>
      <c r="G6" s="12">
        <v>5526</v>
      </c>
      <c r="H6" s="12">
        <v>46</v>
      </c>
      <c r="I6" s="12">
        <v>79</v>
      </c>
      <c r="J6" s="12">
        <v>13328.72</v>
      </c>
      <c r="K6" s="12">
        <v>38</v>
      </c>
      <c r="L6" s="12">
        <v>80</v>
      </c>
      <c r="M6" s="12">
        <v>15296.09</v>
      </c>
      <c r="N6" s="12">
        <v>4</v>
      </c>
      <c r="O6" s="12">
        <v>13</v>
      </c>
      <c r="P6" s="12">
        <v>2054</v>
      </c>
      <c r="Q6" s="10">
        <f t="shared" si="0"/>
        <v>161</v>
      </c>
      <c r="R6" s="10">
        <f t="shared" si="1"/>
        <v>303</v>
      </c>
      <c r="S6" s="13">
        <f t="shared" si="2"/>
        <v>57523.61</v>
      </c>
      <c r="U6" s="35">
        <f t="shared" ref="U6:U15" si="4">U5</f>
        <v>36.666666666666664</v>
      </c>
      <c r="V6" s="35">
        <f t="shared" ref="V6:V15" si="5">V5</f>
        <v>31.583333333333332</v>
      </c>
      <c r="W6" s="35">
        <f t="shared" ref="W6:W15" si="6">W5</f>
        <v>35.166666666666664</v>
      </c>
      <c r="X6" s="35">
        <f t="shared" ref="X6:X15" si="7">X5</f>
        <v>23.083333333333332</v>
      </c>
      <c r="Y6" s="35">
        <f t="shared" ref="Y6:Y15" si="8">Y5</f>
        <v>7.75</v>
      </c>
      <c r="Z6" s="36">
        <f t="shared" ref="Z6:Z15" si="9">Z5</f>
        <v>134.25</v>
      </c>
    </row>
    <row r="7" spans="1:26" ht="21.95" customHeight="1" x14ac:dyDescent="0.4">
      <c r="A7" s="29" t="s">
        <v>7</v>
      </c>
      <c r="B7" s="30">
        <v>42</v>
      </c>
      <c r="C7" s="30">
        <v>120</v>
      </c>
      <c r="D7" s="30">
        <v>29511.05</v>
      </c>
      <c r="E7" s="30">
        <v>39</v>
      </c>
      <c r="F7" s="30">
        <v>44</v>
      </c>
      <c r="G7" s="30">
        <v>5468</v>
      </c>
      <c r="H7" s="30">
        <v>40</v>
      </c>
      <c r="I7" s="30">
        <v>80</v>
      </c>
      <c r="J7" s="30">
        <v>14756.01</v>
      </c>
      <c r="K7" s="30">
        <v>20</v>
      </c>
      <c r="L7" s="30">
        <v>29</v>
      </c>
      <c r="M7" s="30">
        <v>4908.6099999999997</v>
      </c>
      <c r="N7" s="30">
        <v>10</v>
      </c>
      <c r="O7" s="30">
        <v>25</v>
      </c>
      <c r="P7" s="30">
        <v>10005</v>
      </c>
      <c r="Q7" s="31">
        <f t="shared" si="0"/>
        <v>151</v>
      </c>
      <c r="R7" s="31">
        <f t="shared" si="1"/>
        <v>298</v>
      </c>
      <c r="S7" s="32">
        <f t="shared" si="2"/>
        <v>64648.670000000006</v>
      </c>
      <c r="U7" s="35">
        <f t="shared" si="4"/>
        <v>36.666666666666664</v>
      </c>
      <c r="V7" s="35">
        <f t="shared" si="5"/>
        <v>31.583333333333332</v>
      </c>
      <c r="W7" s="35">
        <f t="shared" si="6"/>
        <v>35.166666666666664</v>
      </c>
      <c r="X7" s="35">
        <f t="shared" si="7"/>
        <v>23.083333333333332</v>
      </c>
      <c r="Y7" s="35">
        <f t="shared" si="8"/>
        <v>7.75</v>
      </c>
      <c r="Z7" s="36">
        <f t="shared" si="9"/>
        <v>134.25</v>
      </c>
    </row>
    <row r="8" spans="1:26" ht="21.95" customHeight="1" x14ac:dyDescent="0.4">
      <c r="A8" s="11" t="s">
        <v>8</v>
      </c>
      <c r="B8" s="12">
        <v>36</v>
      </c>
      <c r="C8" s="12">
        <v>82</v>
      </c>
      <c r="D8" s="12">
        <v>18676.89</v>
      </c>
      <c r="E8" s="12">
        <v>30</v>
      </c>
      <c r="F8" s="12">
        <v>34</v>
      </c>
      <c r="G8" s="12">
        <v>3852</v>
      </c>
      <c r="H8" s="12">
        <v>24</v>
      </c>
      <c r="I8" s="12">
        <v>50</v>
      </c>
      <c r="J8" s="12">
        <v>8257.4500000000007</v>
      </c>
      <c r="K8" s="12">
        <v>18</v>
      </c>
      <c r="L8" s="12">
        <v>37</v>
      </c>
      <c r="M8" s="12">
        <v>5644.88</v>
      </c>
      <c r="N8" s="12">
        <v>18</v>
      </c>
      <c r="O8" s="12">
        <v>37</v>
      </c>
      <c r="P8" s="12">
        <v>5644.8</v>
      </c>
      <c r="Q8" s="10">
        <f t="shared" si="0"/>
        <v>126</v>
      </c>
      <c r="R8" s="10">
        <f t="shared" si="1"/>
        <v>240</v>
      </c>
      <c r="S8" s="13">
        <f t="shared" si="2"/>
        <v>42076.020000000004</v>
      </c>
      <c r="U8" s="35">
        <f t="shared" si="4"/>
        <v>36.666666666666664</v>
      </c>
      <c r="V8" s="35">
        <f t="shared" si="5"/>
        <v>31.583333333333332</v>
      </c>
      <c r="W8" s="35">
        <f t="shared" si="6"/>
        <v>35.166666666666664</v>
      </c>
      <c r="X8" s="35">
        <f t="shared" si="7"/>
        <v>23.083333333333332</v>
      </c>
      <c r="Y8" s="35">
        <f t="shared" si="8"/>
        <v>7.75</v>
      </c>
      <c r="Z8" s="36">
        <f t="shared" si="9"/>
        <v>134.25</v>
      </c>
    </row>
    <row r="9" spans="1:26" ht="21.95" customHeight="1" x14ac:dyDescent="0.4">
      <c r="A9" s="29" t="s">
        <v>9</v>
      </c>
      <c r="B9" s="30">
        <v>42</v>
      </c>
      <c r="C9" s="30">
        <v>105</v>
      </c>
      <c r="D9" s="30">
        <v>23190.35</v>
      </c>
      <c r="E9" s="30">
        <v>24</v>
      </c>
      <c r="F9" s="30">
        <v>25</v>
      </c>
      <c r="G9" s="30">
        <v>3073</v>
      </c>
      <c r="H9" s="30">
        <v>40</v>
      </c>
      <c r="I9" s="30">
        <v>72</v>
      </c>
      <c r="J9" s="30">
        <v>13016.6</v>
      </c>
      <c r="K9" s="30">
        <v>21</v>
      </c>
      <c r="L9" s="30">
        <v>29</v>
      </c>
      <c r="M9" s="30">
        <v>4909.25</v>
      </c>
      <c r="N9" s="30">
        <v>11</v>
      </c>
      <c r="O9" s="30">
        <v>65</v>
      </c>
      <c r="P9" s="30">
        <v>65</v>
      </c>
      <c r="Q9" s="31">
        <f>SUM(B9,E9,H9,K9,N9)</f>
        <v>138</v>
      </c>
      <c r="R9" s="31">
        <f t="shared" si="1"/>
        <v>296</v>
      </c>
      <c r="S9" s="32">
        <f t="shared" si="2"/>
        <v>44254.2</v>
      </c>
      <c r="U9" s="35">
        <f t="shared" si="4"/>
        <v>36.666666666666664</v>
      </c>
      <c r="V9" s="35">
        <f t="shared" si="5"/>
        <v>31.583333333333332</v>
      </c>
      <c r="W9" s="35">
        <f t="shared" si="6"/>
        <v>35.166666666666664</v>
      </c>
      <c r="X9" s="35">
        <f t="shared" si="7"/>
        <v>23.083333333333332</v>
      </c>
      <c r="Y9" s="35">
        <f t="shared" si="8"/>
        <v>7.75</v>
      </c>
      <c r="Z9" s="36">
        <f t="shared" si="9"/>
        <v>134.25</v>
      </c>
    </row>
    <row r="10" spans="1:26" ht="21.95" customHeight="1" x14ac:dyDescent="0.4">
      <c r="A10" s="11" t="s">
        <v>34</v>
      </c>
      <c r="B10" s="12">
        <v>35</v>
      </c>
      <c r="C10" s="12">
        <v>131</v>
      </c>
      <c r="D10" s="12">
        <v>32207.951000000001</v>
      </c>
      <c r="E10" s="12">
        <v>31</v>
      </c>
      <c r="F10" s="12">
        <v>33</v>
      </c>
      <c r="G10" s="12">
        <v>3875</v>
      </c>
      <c r="H10" s="12">
        <v>49</v>
      </c>
      <c r="I10" s="12">
        <v>87</v>
      </c>
      <c r="J10" s="12">
        <v>14902.4</v>
      </c>
      <c r="K10" s="12">
        <v>13</v>
      </c>
      <c r="L10" s="12">
        <v>14</v>
      </c>
      <c r="M10" s="12">
        <v>2198.25</v>
      </c>
      <c r="N10" s="12">
        <v>11</v>
      </c>
      <c r="O10" s="12">
        <v>129</v>
      </c>
      <c r="P10" s="12">
        <v>34275.9</v>
      </c>
      <c r="Q10" s="49">
        <f t="shared" ref="Q10:Q15" si="10">SUM(B10,E10,H10,K10,N10)</f>
        <v>139</v>
      </c>
      <c r="R10" s="49">
        <f t="shared" ref="R10:R15" si="11">SUM(C10,F10,I10,L10,O10)</f>
        <v>394</v>
      </c>
      <c r="S10" s="50">
        <f t="shared" ref="S10:S15" si="12">SUM(D10,G10,J10,M10,P10)</f>
        <v>87459.501000000004</v>
      </c>
      <c r="U10" s="35">
        <f t="shared" si="4"/>
        <v>36.666666666666664</v>
      </c>
      <c r="V10" s="35">
        <f t="shared" si="5"/>
        <v>31.583333333333332</v>
      </c>
      <c r="W10" s="35">
        <f t="shared" si="6"/>
        <v>35.166666666666664</v>
      </c>
      <c r="X10" s="35">
        <f t="shared" si="7"/>
        <v>23.083333333333332</v>
      </c>
      <c r="Y10" s="35">
        <f t="shared" si="8"/>
        <v>7.75</v>
      </c>
      <c r="Z10" s="36">
        <f t="shared" si="9"/>
        <v>134.25</v>
      </c>
    </row>
    <row r="11" spans="1:26" ht="21.95" customHeight="1" x14ac:dyDescent="0.4">
      <c r="A11" s="29" t="s">
        <v>26</v>
      </c>
      <c r="B11" s="30">
        <v>26</v>
      </c>
      <c r="C11" s="30">
        <v>66</v>
      </c>
      <c r="D11" s="30">
        <v>13432.15</v>
      </c>
      <c r="E11" s="30">
        <v>26</v>
      </c>
      <c r="F11" s="30">
        <v>30</v>
      </c>
      <c r="G11" s="30">
        <v>3844</v>
      </c>
      <c r="H11" s="30">
        <v>30</v>
      </c>
      <c r="I11" s="30">
        <v>55</v>
      </c>
      <c r="J11" s="30">
        <v>9248.25</v>
      </c>
      <c r="K11" s="30">
        <v>30</v>
      </c>
      <c r="L11" s="30">
        <v>55</v>
      </c>
      <c r="M11" s="30">
        <v>8257.8700000000008</v>
      </c>
      <c r="N11" s="30">
        <v>4</v>
      </c>
      <c r="O11" s="30">
        <v>32</v>
      </c>
      <c r="P11" s="30">
        <v>6644.15</v>
      </c>
      <c r="Q11" s="31">
        <f t="shared" si="10"/>
        <v>116</v>
      </c>
      <c r="R11" s="31">
        <f t="shared" si="11"/>
        <v>238</v>
      </c>
      <c r="S11" s="32">
        <f t="shared" si="12"/>
        <v>41426.420000000006</v>
      </c>
      <c r="U11" s="35">
        <f t="shared" si="4"/>
        <v>36.666666666666664</v>
      </c>
      <c r="V11" s="35">
        <f t="shared" si="5"/>
        <v>31.583333333333332</v>
      </c>
      <c r="W11" s="35">
        <f t="shared" si="6"/>
        <v>35.166666666666664</v>
      </c>
      <c r="X11" s="35">
        <f t="shared" si="7"/>
        <v>23.083333333333332</v>
      </c>
      <c r="Y11" s="35">
        <f t="shared" si="8"/>
        <v>7.75</v>
      </c>
      <c r="Z11" s="36">
        <f t="shared" si="9"/>
        <v>134.25</v>
      </c>
    </row>
    <row r="12" spans="1:26" ht="21.95" customHeight="1" x14ac:dyDescent="0.4">
      <c r="A12" s="11" t="s">
        <v>10</v>
      </c>
      <c r="B12" s="12">
        <v>17</v>
      </c>
      <c r="C12" s="12">
        <v>53</v>
      </c>
      <c r="D12" s="12">
        <v>14971.8</v>
      </c>
      <c r="E12" s="12">
        <v>30</v>
      </c>
      <c r="F12" s="12">
        <v>34</v>
      </c>
      <c r="G12" s="12">
        <v>3475</v>
      </c>
      <c r="H12" s="12">
        <v>20</v>
      </c>
      <c r="I12" s="12">
        <v>38</v>
      </c>
      <c r="J12" s="12">
        <v>9051.0499999999993</v>
      </c>
      <c r="K12" s="12">
        <v>9</v>
      </c>
      <c r="L12" s="12">
        <v>25</v>
      </c>
      <c r="M12" s="12">
        <v>5643.9</v>
      </c>
      <c r="N12" s="12">
        <v>1</v>
      </c>
      <c r="O12" s="12">
        <v>1</v>
      </c>
      <c r="P12" s="12">
        <v>1650</v>
      </c>
      <c r="Q12" s="49">
        <f t="shared" si="10"/>
        <v>77</v>
      </c>
      <c r="R12" s="49">
        <f t="shared" si="11"/>
        <v>151</v>
      </c>
      <c r="S12" s="50">
        <f t="shared" si="12"/>
        <v>34791.75</v>
      </c>
      <c r="U12" s="35">
        <f t="shared" si="4"/>
        <v>36.666666666666664</v>
      </c>
      <c r="V12" s="35">
        <f t="shared" si="5"/>
        <v>31.583333333333332</v>
      </c>
      <c r="W12" s="35">
        <f t="shared" si="6"/>
        <v>35.166666666666664</v>
      </c>
      <c r="X12" s="35">
        <f t="shared" si="7"/>
        <v>23.083333333333332</v>
      </c>
      <c r="Y12" s="35">
        <f t="shared" si="8"/>
        <v>7.75</v>
      </c>
      <c r="Z12" s="36">
        <f t="shared" si="9"/>
        <v>134.25</v>
      </c>
    </row>
    <row r="13" spans="1:26" ht="21.95" customHeight="1" x14ac:dyDescent="0.4">
      <c r="A13" s="29" t="s">
        <v>11</v>
      </c>
      <c r="B13" s="30">
        <v>20</v>
      </c>
      <c r="C13" s="30">
        <v>52</v>
      </c>
      <c r="D13" s="30">
        <v>11232</v>
      </c>
      <c r="E13" s="30">
        <v>35</v>
      </c>
      <c r="F13" s="30">
        <v>46</v>
      </c>
      <c r="G13" s="30">
        <v>5894</v>
      </c>
      <c r="H13" s="30">
        <v>18</v>
      </c>
      <c r="I13" s="30">
        <v>31</v>
      </c>
      <c r="J13" s="30">
        <v>5438</v>
      </c>
      <c r="K13" s="30">
        <v>19</v>
      </c>
      <c r="L13" s="30">
        <v>22</v>
      </c>
      <c r="M13" s="30">
        <v>4589</v>
      </c>
      <c r="N13" s="30">
        <v>4</v>
      </c>
      <c r="O13" s="30">
        <v>250</v>
      </c>
      <c r="P13" s="30">
        <v>46266</v>
      </c>
      <c r="Q13" s="31">
        <f t="shared" si="10"/>
        <v>96</v>
      </c>
      <c r="R13" s="31">
        <f t="shared" si="11"/>
        <v>401</v>
      </c>
      <c r="S13" s="32">
        <f t="shared" si="12"/>
        <v>73419</v>
      </c>
      <c r="U13" s="35">
        <f t="shared" si="4"/>
        <v>36.666666666666664</v>
      </c>
      <c r="V13" s="35">
        <f t="shared" si="5"/>
        <v>31.583333333333332</v>
      </c>
      <c r="W13" s="35">
        <f t="shared" si="6"/>
        <v>35.166666666666664</v>
      </c>
      <c r="X13" s="35">
        <f t="shared" si="7"/>
        <v>23.083333333333332</v>
      </c>
      <c r="Y13" s="35">
        <f t="shared" si="8"/>
        <v>7.75</v>
      </c>
      <c r="Z13" s="36">
        <f t="shared" si="9"/>
        <v>134.25</v>
      </c>
    </row>
    <row r="14" spans="1:26" ht="21.95" customHeight="1" x14ac:dyDescent="0.4">
      <c r="A14" s="11" t="s">
        <v>12</v>
      </c>
      <c r="B14" s="12">
        <v>33</v>
      </c>
      <c r="C14" s="12">
        <v>225</v>
      </c>
      <c r="D14" s="12">
        <v>46798.77</v>
      </c>
      <c r="E14" s="12">
        <v>15</v>
      </c>
      <c r="F14" s="12">
        <v>15</v>
      </c>
      <c r="G14" s="12">
        <v>2109</v>
      </c>
      <c r="H14" s="12">
        <v>17</v>
      </c>
      <c r="I14" s="12">
        <v>29</v>
      </c>
      <c r="J14" s="12">
        <v>4542.25</v>
      </c>
      <c r="K14" s="12">
        <v>20</v>
      </c>
      <c r="L14" s="12">
        <v>27</v>
      </c>
      <c r="M14" s="12">
        <v>4200.3599999999997</v>
      </c>
      <c r="N14" s="12">
        <v>1</v>
      </c>
      <c r="O14" s="12">
        <v>2</v>
      </c>
      <c r="P14" s="12">
        <v>450</v>
      </c>
      <c r="Q14" s="49">
        <f t="shared" si="10"/>
        <v>86</v>
      </c>
      <c r="R14" s="49">
        <f t="shared" si="11"/>
        <v>298</v>
      </c>
      <c r="S14" s="50">
        <f t="shared" si="12"/>
        <v>58100.38</v>
      </c>
      <c r="U14" s="35">
        <f t="shared" si="4"/>
        <v>36.666666666666664</v>
      </c>
      <c r="V14" s="35">
        <f t="shared" si="5"/>
        <v>31.583333333333332</v>
      </c>
      <c r="W14" s="35">
        <f t="shared" si="6"/>
        <v>35.166666666666664</v>
      </c>
      <c r="X14" s="35">
        <f t="shared" si="7"/>
        <v>23.083333333333332</v>
      </c>
      <c r="Y14" s="35">
        <f t="shared" si="8"/>
        <v>7.75</v>
      </c>
      <c r="Z14" s="36">
        <f t="shared" si="9"/>
        <v>134.25</v>
      </c>
    </row>
    <row r="15" spans="1:26" ht="21.95" customHeight="1" x14ac:dyDescent="0.4">
      <c r="A15" s="29" t="s">
        <v>13</v>
      </c>
      <c r="B15" s="30">
        <v>127</v>
      </c>
      <c r="C15" s="30">
        <v>440</v>
      </c>
      <c r="D15" s="30">
        <v>109178</v>
      </c>
      <c r="E15" s="30">
        <v>51</v>
      </c>
      <c r="F15" s="30">
        <v>69</v>
      </c>
      <c r="G15" s="30">
        <v>8454</v>
      </c>
      <c r="H15" s="30">
        <v>47</v>
      </c>
      <c r="I15" s="30">
        <v>110</v>
      </c>
      <c r="J15" s="30">
        <v>20712.48</v>
      </c>
      <c r="K15" s="30">
        <v>36</v>
      </c>
      <c r="L15" s="30">
        <v>67</v>
      </c>
      <c r="M15" s="30">
        <v>10858.59</v>
      </c>
      <c r="N15" s="30">
        <v>14</v>
      </c>
      <c r="O15" s="30">
        <v>58</v>
      </c>
      <c r="P15" s="30">
        <v>185</v>
      </c>
      <c r="Q15" s="31">
        <f t="shared" si="10"/>
        <v>275</v>
      </c>
      <c r="R15" s="31">
        <f t="shared" si="11"/>
        <v>744</v>
      </c>
      <c r="S15" s="32">
        <f t="shared" si="12"/>
        <v>149388.07</v>
      </c>
      <c r="U15" s="35">
        <f t="shared" si="4"/>
        <v>36.666666666666664</v>
      </c>
      <c r="V15" s="35">
        <f t="shared" si="5"/>
        <v>31.583333333333332</v>
      </c>
      <c r="W15" s="35">
        <f t="shared" si="6"/>
        <v>35.166666666666664</v>
      </c>
      <c r="X15" s="35">
        <f t="shared" si="7"/>
        <v>23.083333333333332</v>
      </c>
      <c r="Y15" s="35">
        <f t="shared" si="8"/>
        <v>7.75</v>
      </c>
      <c r="Z15" s="36">
        <f t="shared" si="9"/>
        <v>134.25</v>
      </c>
    </row>
    <row r="16" spans="1:26" ht="21.95" customHeight="1" x14ac:dyDescent="0.4">
      <c r="A16" s="11" t="s">
        <v>14</v>
      </c>
      <c r="B16" s="12">
        <f>SUBTOTAL(9,B4:B15)</f>
        <v>440</v>
      </c>
      <c r="C16" s="12">
        <f t="shared" ref="C16:S16" si="13">SUBTOTAL(9,C4:C15)</f>
        <v>1413</v>
      </c>
      <c r="D16" s="12">
        <f t="shared" si="13"/>
        <v>330712.96100000001</v>
      </c>
      <c r="E16" s="12">
        <f t="shared" si="13"/>
        <v>379</v>
      </c>
      <c r="F16" s="12">
        <f t="shared" si="13"/>
        <v>988</v>
      </c>
      <c r="G16" s="12">
        <f t="shared" si="13"/>
        <v>129921</v>
      </c>
      <c r="H16" s="12">
        <f t="shared" si="13"/>
        <v>422</v>
      </c>
      <c r="I16" s="12">
        <f t="shared" si="13"/>
        <v>832</v>
      </c>
      <c r="J16" s="12">
        <f t="shared" si="13"/>
        <v>151760.62</v>
      </c>
      <c r="K16" s="12">
        <f t="shared" si="13"/>
        <v>277</v>
      </c>
      <c r="L16" s="12">
        <f t="shared" si="13"/>
        <v>474</v>
      </c>
      <c r="M16" s="12">
        <f t="shared" si="13"/>
        <v>94738.73</v>
      </c>
      <c r="N16" s="12">
        <f t="shared" si="13"/>
        <v>93</v>
      </c>
      <c r="O16" s="12">
        <f t="shared" si="13"/>
        <v>676</v>
      </c>
      <c r="P16" s="12">
        <f t="shared" si="13"/>
        <v>128848.85</v>
      </c>
      <c r="Q16" s="10">
        <f t="shared" si="13"/>
        <v>1611</v>
      </c>
      <c r="R16" s="10">
        <f t="shared" si="13"/>
        <v>4383</v>
      </c>
      <c r="S16" s="13">
        <f t="shared" si="13"/>
        <v>835982.16100000008</v>
      </c>
    </row>
    <row r="17" spans="1:17" ht="24" customHeight="1" x14ac:dyDescent="0.4">
      <c r="A17" s="45" t="s">
        <v>35</v>
      </c>
      <c r="B17" s="46">
        <f>AVERAGE(B16,E16,H16,K16,N16)</f>
        <v>322.2</v>
      </c>
      <c r="E17" s="46">
        <f>B17</f>
        <v>322.2</v>
      </c>
      <c r="H17" s="47">
        <f>B17</f>
        <v>322.2</v>
      </c>
      <c r="I17" s="9"/>
      <c r="J17" s="9"/>
      <c r="K17" s="47">
        <f>B17</f>
        <v>322.2</v>
      </c>
      <c r="L17" s="9"/>
      <c r="N17" s="48">
        <f>B17</f>
        <v>322.2</v>
      </c>
    </row>
    <row r="18" spans="1:17" ht="24" customHeight="1" x14ac:dyDescent="0.4">
      <c r="H18" s="9"/>
      <c r="I18" s="9"/>
      <c r="J18" s="9"/>
      <c r="K18" s="9"/>
      <c r="L18" s="9"/>
    </row>
    <row r="19" spans="1:17" ht="24" customHeight="1" x14ac:dyDescent="0.4">
      <c r="H19" s="9"/>
      <c r="I19" s="9"/>
      <c r="J19" s="9"/>
      <c r="K19" s="9"/>
      <c r="L19" s="9"/>
    </row>
    <row r="20" spans="1:17" ht="24" customHeight="1" x14ac:dyDescent="0.4">
      <c r="H20" s="9"/>
      <c r="I20" s="9"/>
      <c r="J20" s="9"/>
      <c r="K20" s="9"/>
      <c r="L20" s="9"/>
    </row>
    <row r="21" spans="1:17" ht="24" customHeight="1" x14ac:dyDescent="0.4">
      <c r="H21" s="9"/>
      <c r="I21" s="9"/>
      <c r="J21" s="9"/>
      <c r="K21" s="9"/>
      <c r="L21" s="9"/>
    </row>
    <row r="22" spans="1:17" ht="24" customHeight="1" x14ac:dyDescent="0.4">
      <c r="H22" s="9"/>
      <c r="I22" s="9"/>
      <c r="J22" s="9"/>
      <c r="K22" s="9"/>
      <c r="L22" s="9"/>
    </row>
    <row r="23" spans="1:17" ht="24" customHeight="1" x14ac:dyDescent="0.4">
      <c r="H23" s="9"/>
      <c r="I23" s="9"/>
      <c r="J23" s="9"/>
      <c r="K23" s="9"/>
      <c r="L23" s="9"/>
    </row>
    <row r="24" spans="1:17" ht="24" customHeight="1" x14ac:dyDescent="0.4">
      <c r="H24" s="9"/>
      <c r="I24" s="9"/>
      <c r="J24" s="9"/>
      <c r="K24" s="9"/>
      <c r="L24" s="9"/>
    </row>
    <row r="25" spans="1:17" ht="24" customHeight="1" x14ac:dyDescent="0.4">
      <c r="J25" s="9"/>
      <c r="K25" s="9"/>
      <c r="L25" s="9"/>
    </row>
    <row r="27" spans="1:17" ht="27.75" customHeight="1" x14ac:dyDescent="0.4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" customHeight="1" x14ac:dyDescent="0.4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1" x14ac:dyDescent="0.4">
      <c r="F29" s="4"/>
      <c r="G29" s="4"/>
      <c r="H29" s="9"/>
      <c r="I29" s="9"/>
      <c r="J29" s="9"/>
      <c r="K29" s="9"/>
      <c r="L29" s="9"/>
      <c r="M29" s="4"/>
      <c r="N29" s="4"/>
      <c r="O29" s="4"/>
      <c r="P29" s="4"/>
      <c r="Q29" s="4"/>
    </row>
    <row r="30" spans="1:17" ht="24" customHeight="1" x14ac:dyDescent="0.4">
      <c r="F30" s="4"/>
      <c r="G30" s="4"/>
      <c r="H30" s="9"/>
      <c r="I30" s="9"/>
      <c r="J30" s="9"/>
      <c r="K30" s="9"/>
      <c r="L30" s="9"/>
      <c r="M30" s="4"/>
      <c r="N30" s="4"/>
      <c r="O30" s="4"/>
      <c r="P30" s="4"/>
      <c r="Q30" s="4"/>
    </row>
    <row r="31" spans="1:17" ht="24" customHeight="1" x14ac:dyDescent="0.4">
      <c r="F31" s="4"/>
      <c r="G31" s="4"/>
      <c r="H31" s="9"/>
      <c r="I31" s="9"/>
      <c r="J31" s="9"/>
      <c r="K31" s="9"/>
      <c r="L31" s="9"/>
      <c r="M31" s="4"/>
      <c r="N31" s="4"/>
      <c r="O31" s="4"/>
      <c r="P31" s="4"/>
      <c r="Q31" s="4"/>
    </row>
    <row r="32" spans="1:17" ht="24" customHeight="1" x14ac:dyDescent="0.4">
      <c r="F32" s="4"/>
      <c r="G32" s="4"/>
      <c r="H32" s="9"/>
      <c r="I32" s="9"/>
      <c r="J32" s="9"/>
      <c r="K32" s="9"/>
      <c r="L32" s="9"/>
      <c r="M32" s="4"/>
      <c r="N32" s="4"/>
      <c r="O32" s="4"/>
      <c r="P32" s="4"/>
      <c r="Q32" s="4"/>
    </row>
    <row r="33" spans="1:18" ht="24" customHeight="1" x14ac:dyDescent="0.4">
      <c r="F33" s="4"/>
      <c r="G33" s="4"/>
      <c r="H33" s="9"/>
      <c r="I33" s="9"/>
      <c r="J33" s="9"/>
      <c r="K33" s="9"/>
      <c r="L33" s="9"/>
      <c r="M33" s="4"/>
      <c r="N33" s="4"/>
      <c r="O33" s="4"/>
      <c r="P33" s="4"/>
      <c r="Q33" s="4"/>
    </row>
    <row r="34" spans="1:18" ht="24" customHeight="1" x14ac:dyDescent="0.4">
      <c r="F34" s="4"/>
      <c r="G34" s="4"/>
      <c r="H34" s="9"/>
      <c r="I34" s="9"/>
      <c r="J34" s="9"/>
      <c r="K34" s="9"/>
      <c r="L34" s="9"/>
      <c r="M34" s="4"/>
      <c r="N34" s="4"/>
      <c r="O34" s="4"/>
      <c r="P34" s="4"/>
      <c r="Q34" s="4"/>
    </row>
    <row r="35" spans="1:18" ht="24" customHeight="1" x14ac:dyDescent="0.4">
      <c r="F35" s="4"/>
      <c r="G35" s="4"/>
      <c r="H35" s="9"/>
      <c r="I35" s="9"/>
      <c r="J35" s="9"/>
      <c r="K35" s="9"/>
      <c r="L35" s="9"/>
      <c r="M35" s="4"/>
      <c r="N35" s="4"/>
      <c r="O35" s="4"/>
      <c r="P35" s="4"/>
      <c r="Q35" s="4"/>
    </row>
    <row r="36" spans="1:18" ht="24" customHeight="1" x14ac:dyDescent="0.4">
      <c r="F36" s="4"/>
      <c r="G36" s="4"/>
      <c r="H36" s="9"/>
      <c r="I36" s="9"/>
      <c r="J36" s="9"/>
      <c r="K36" s="9"/>
      <c r="L36" s="9"/>
      <c r="M36" s="4"/>
      <c r="N36" s="4"/>
      <c r="O36" s="4"/>
      <c r="P36" s="4"/>
      <c r="Q36" s="4"/>
    </row>
    <row r="37" spans="1:18" ht="24" customHeight="1" x14ac:dyDescent="0.4">
      <c r="F37" s="4"/>
      <c r="G37" s="4"/>
      <c r="H37" s="9"/>
      <c r="I37" s="9"/>
      <c r="J37" s="9"/>
      <c r="K37" s="9"/>
      <c r="L37" s="9"/>
      <c r="M37" s="4"/>
      <c r="N37" s="4"/>
      <c r="O37" s="4"/>
      <c r="P37" s="4"/>
      <c r="Q37" s="4"/>
    </row>
    <row r="38" spans="1:18" ht="24" customHeight="1" x14ac:dyDescent="0.4">
      <c r="F38" s="4"/>
      <c r="G38" s="4"/>
      <c r="H38" s="9"/>
      <c r="I38" s="9"/>
      <c r="J38" s="9"/>
      <c r="K38" s="9"/>
      <c r="L38" s="9"/>
      <c r="M38" s="4"/>
      <c r="N38" s="4"/>
      <c r="O38" s="4"/>
      <c r="P38" s="4"/>
      <c r="Q38" s="4"/>
    </row>
    <row r="39" spans="1:18" ht="24" customHeight="1" x14ac:dyDescent="0.4">
      <c r="F39" s="4"/>
      <c r="G39" s="4"/>
      <c r="H39" s="9"/>
      <c r="I39" s="9"/>
      <c r="J39" s="9"/>
      <c r="K39" s="9"/>
      <c r="L39" s="9"/>
      <c r="M39" s="4"/>
      <c r="N39" s="4"/>
      <c r="O39" s="4"/>
      <c r="P39" s="4"/>
      <c r="Q39" s="4"/>
    </row>
    <row r="40" spans="1:18" ht="24" customHeight="1" x14ac:dyDescent="0.4">
      <c r="F40" s="4"/>
      <c r="G40" s="4"/>
      <c r="H40" s="9"/>
      <c r="I40" s="9"/>
      <c r="J40" s="9"/>
      <c r="K40" s="9"/>
      <c r="L40" s="9"/>
      <c r="M40" s="4"/>
      <c r="N40" s="4"/>
      <c r="O40" s="4"/>
      <c r="P40" s="4"/>
      <c r="Q40" s="4"/>
    </row>
    <row r="41" spans="1:18" ht="24" customHeight="1" x14ac:dyDescent="0.4">
      <c r="F41" s="4"/>
      <c r="G41" s="4"/>
      <c r="H41" s="9"/>
      <c r="I41" s="9"/>
      <c r="J41" s="9"/>
      <c r="K41" s="9"/>
      <c r="L41" s="9"/>
      <c r="M41" s="4"/>
      <c r="N41" s="4"/>
      <c r="O41" s="4"/>
      <c r="P41" s="4"/>
      <c r="Q41" s="4"/>
    </row>
    <row r="42" spans="1:18" ht="24" customHeight="1" x14ac:dyDescent="0.4">
      <c r="F42" s="4"/>
      <c r="G42" s="4"/>
      <c r="H42" s="4"/>
      <c r="I42" s="4"/>
      <c r="J42" s="9"/>
      <c r="K42" s="9"/>
      <c r="L42" s="9"/>
      <c r="M42" s="4"/>
      <c r="N42" s="4"/>
      <c r="O42" s="4"/>
      <c r="P42" s="4"/>
      <c r="Q42" s="4"/>
    </row>
    <row r="43" spans="1:18" x14ac:dyDescent="0.4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x14ac:dyDescent="0.4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7" spans="1:18" ht="27.75" customHeight="1" x14ac:dyDescent="0.4">
      <c r="D47" s="4"/>
      <c r="E47" s="4"/>
      <c r="F47" s="4"/>
      <c r="G47" s="4"/>
      <c r="H47" s="4"/>
      <c r="I47" s="4"/>
      <c r="J47" s="4"/>
      <c r="K47" s="4"/>
      <c r="L47" s="4"/>
      <c r="M47" s="4"/>
      <c r="Q47" s="61"/>
      <c r="R47" s="61"/>
    </row>
    <row r="48" spans="1:18" ht="18" customHeight="1" x14ac:dyDescent="0.55000000000000004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8" ht="21" x14ac:dyDescent="0.4">
      <c r="A49" s="9"/>
      <c r="B49" s="9"/>
      <c r="C49" s="9"/>
      <c r="D49" s="4"/>
      <c r="E49" s="4"/>
      <c r="F49" s="4"/>
      <c r="G49" s="4"/>
      <c r="H49" s="9"/>
      <c r="I49" s="9"/>
      <c r="J49" s="9"/>
      <c r="K49" s="9"/>
      <c r="L49" s="9"/>
      <c r="M49" s="4"/>
    </row>
    <row r="50" spans="1:18" ht="24" customHeight="1" x14ac:dyDescent="0.4">
      <c r="A50" s="9"/>
      <c r="B50" s="9"/>
      <c r="C50" s="9"/>
      <c r="D50" s="4"/>
      <c r="E50" s="4"/>
      <c r="F50" s="4"/>
      <c r="G50" s="4"/>
      <c r="H50" s="9"/>
      <c r="I50" s="9"/>
      <c r="J50" s="9"/>
      <c r="K50" s="9"/>
      <c r="L50" s="9"/>
      <c r="M50" s="4"/>
    </row>
    <row r="51" spans="1:18" ht="24" customHeight="1" x14ac:dyDescent="0.4">
      <c r="A51" s="9"/>
      <c r="B51" s="9"/>
      <c r="C51" s="9"/>
      <c r="D51" s="4"/>
      <c r="E51" s="4"/>
      <c r="F51" s="4"/>
      <c r="G51" s="4"/>
      <c r="H51" s="9"/>
      <c r="I51" s="9"/>
      <c r="J51" s="9"/>
      <c r="K51" s="9"/>
      <c r="L51" s="9"/>
      <c r="M51" s="4"/>
    </row>
    <row r="52" spans="1:18" ht="24" customHeight="1" x14ac:dyDescent="0.4">
      <c r="A52" s="9"/>
      <c r="B52" s="9"/>
      <c r="C52" s="9"/>
      <c r="D52" s="4"/>
      <c r="E52" s="4"/>
      <c r="F52" s="4"/>
      <c r="G52" s="4"/>
      <c r="H52" s="9"/>
      <c r="I52" s="9"/>
      <c r="J52" s="9"/>
      <c r="K52" s="9"/>
      <c r="L52" s="9"/>
      <c r="M52" s="4"/>
    </row>
    <row r="53" spans="1:18" ht="24" customHeight="1" x14ac:dyDescent="0.4">
      <c r="A53" s="9"/>
      <c r="B53" s="9"/>
      <c r="C53" s="9"/>
      <c r="D53" s="4"/>
      <c r="E53" s="4"/>
      <c r="F53" s="4"/>
      <c r="G53" s="4"/>
      <c r="H53" s="9"/>
      <c r="I53" s="9"/>
      <c r="J53" s="9"/>
      <c r="K53" s="9"/>
      <c r="L53" s="9"/>
      <c r="M53" s="4"/>
    </row>
    <row r="54" spans="1:18" ht="24" customHeight="1" x14ac:dyDescent="0.4">
      <c r="A54" s="9"/>
      <c r="B54" s="9"/>
      <c r="C54" s="9"/>
      <c r="D54" s="4"/>
      <c r="E54" s="4"/>
      <c r="F54" s="4"/>
      <c r="G54" s="4"/>
      <c r="H54" s="9"/>
      <c r="I54" s="9"/>
      <c r="J54" s="9"/>
      <c r="K54" s="9"/>
      <c r="L54" s="9"/>
      <c r="M54" s="4"/>
    </row>
    <row r="55" spans="1:18" ht="24" customHeight="1" x14ac:dyDescent="0.4">
      <c r="A55" s="9"/>
      <c r="B55" s="9"/>
      <c r="C55" s="9"/>
      <c r="D55" s="4"/>
      <c r="E55" s="4"/>
      <c r="F55" s="4"/>
      <c r="G55" s="4"/>
      <c r="H55" s="9"/>
      <c r="I55" s="9"/>
      <c r="J55" s="9"/>
      <c r="K55" s="9"/>
      <c r="L55" s="9"/>
      <c r="M55" s="4"/>
    </row>
    <row r="56" spans="1:18" ht="24" customHeight="1" x14ac:dyDescent="0.4">
      <c r="A56" s="9"/>
      <c r="B56" s="9"/>
      <c r="C56" s="9"/>
      <c r="D56" s="4"/>
      <c r="E56" s="4"/>
      <c r="F56" s="4"/>
      <c r="G56" s="4"/>
      <c r="H56" s="9"/>
      <c r="I56" s="9"/>
      <c r="J56" s="9"/>
      <c r="K56" s="9"/>
      <c r="L56" s="9"/>
      <c r="M56" s="4"/>
    </row>
    <row r="57" spans="1:18" ht="24" customHeight="1" x14ac:dyDescent="0.4">
      <c r="A57" s="9"/>
      <c r="B57" s="9"/>
      <c r="C57" s="9"/>
      <c r="D57" s="4"/>
      <c r="E57" s="4"/>
      <c r="F57" s="4"/>
      <c r="G57" s="4"/>
      <c r="H57" s="9"/>
      <c r="I57" s="9"/>
      <c r="J57" s="9"/>
      <c r="K57" s="9"/>
      <c r="L57" s="9"/>
      <c r="M57" s="4"/>
    </row>
    <row r="58" spans="1:18" ht="24" customHeight="1" x14ac:dyDescent="0.4">
      <c r="A58" s="9"/>
      <c r="B58" s="9"/>
      <c r="C58" s="9"/>
      <c r="D58" s="4"/>
      <c r="E58" s="4"/>
      <c r="F58" s="4"/>
      <c r="G58" s="4"/>
      <c r="H58" s="9"/>
      <c r="I58" s="9"/>
      <c r="J58" s="9"/>
      <c r="K58" s="9"/>
      <c r="L58" s="9"/>
      <c r="M58" s="4"/>
    </row>
    <row r="59" spans="1:18" ht="24" customHeight="1" x14ac:dyDescent="0.4">
      <c r="A59" s="9"/>
      <c r="B59" s="9"/>
      <c r="C59" s="9"/>
      <c r="D59" s="4"/>
      <c r="E59" s="4"/>
      <c r="F59" s="4"/>
      <c r="G59" s="4"/>
      <c r="H59" s="9"/>
      <c r="I59" s="9"/>
      <c r="J59" s="9"/>
      <c r="K59" s="9"/>
      <c r="L59" s="9"/>
      <c r="M59" s="4"/>
    </row>
    <row r="60" spans="1:18" ht="24" customHeight="1" x14ac:dyDescent="0.4">
      <c r="A60" s="9"/>
      <c r="B60" s="9"/>
      <c r="C60" s="9"/>
      <c r="D60" s="4"/>
      <c r="E60" s="4"/>
      <c r="F60" s="4"/>
      <c r="G60" s="4"/>
      <c r="H60" s="9"/>
      <c r="I60" s="9"/>
      <c r="J60" s="9"/>
      <c r="K60" s="9"/>
      <c r="L60" s="9"/>
      <c r="M60" s="4"/>
    </row>
    <row r="61" spans="1:18" ht="24" customHeight="1" x14ac:dyDescent="0.4">
      <c r="A61" s="9"/>
      <c r="B61" s="9"/>
      <c r="C61" s="9"/>
      <c r="D61" s="4"/>
      <c r="E61" s="4"/>
      <c r="F61" s="4"/>
      <c r="G61" s="4"/>
      <c r="H61" s="9"/>
      <c r="I61" s="9"/>
      <c r="J61" s="9"/>
      <c r="K61" s="9"/>
      <c r="L61" s="9"/>
      <c r="M61" s="4"/>
    </row>
    <row r="62" spans="1:18" ht="24" customHeight="1" x14ac:dyDescent="0.4">
      <c r="A62" s="9"/>
      <c r="B62" s="9"/>
      <c r="C62" s="9"/>
      <c r="D62" s="4"/>
      <c r="E62" s="4"/>
      <c r="F62" s="4"/>
      <c r="G62" s="4"/>
      <c r="H62" s="4"/>
      <c r="I62" s="4"/>
      <c r="J62" s="9"/>
      <c r="K62" s="9"/>
      <c r="L62" s="9"/>
      <c r="M62" s="4"/>
      <c r="Q62" s="60"/>
      <c r="R62" s="60"/>
    </row>
    <row r="64" spans="1:18" ht="27.75" customHeight="1" x14ac:dyDescent="0.4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5:17" ht="18" customHeight="1" x14ac:dyDescent="0.4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5:17" ht="21" x14ac:dyDescent="0.4">
      <c r="E66" s="4"/>
      <c r="F66" s="4"/>
      <c r="G66" s="4"/>
      <c r="H66" s="9"/>
      <c r="I66" s="9"/>
      <c r="J66" s="9"/>
      <c r="K66" s="9"/>
      <c r="L66" s="9"/>
      <c r="M66" s="4"/>
      <c r="N66" s="4"/>
      <c r="O66" s="4"/>
      <c r="P66" s="4"/>
      <c r="Q66" s="4"/>
    </row>
    <row r="67" spans="5:17" ht="24" customHeight="1" x14ac:dyDescent="0.4">
      <c r="E67" s="4"/>
      <c r="F67" s="4"/>
      <c r="G67" s="4"/>
      <c r="H67" s="9"/>
      <c r="I67" s="9"/>
      <c r="J67" s="9"/>
      <c r="K67" s="9"/>
      <c r="L67" s="9"/>
      <c r="M67" s="4"/>
      <c r="N67" s="4"/>
      <c r="O67" s="4"/>
      <c r="P67" s="4"/>
      <c r="Q67" s="4"/>
    </row>
    <row r="68" spans="5:17" ht="24" customHeight="1" x14ac:dyDescent="0.4">
      <c r="E68" s="4"/>
      <c r="F68" s="4"/>
      <c r="G68" s="4"/>
      <c r="H68" s="9"/>
      <c r="I68" s="9"/>
      <c r="J68" s="9"/>
      <c r="K68" s="9"/>
      <c r="L68" s="9"/>
      <c r="M68" s="4"/>
      <c r="N68" s="4"/>
      <c r="O68" s="4"/>
      <c r="P68" s="4"/>
      <c r="Q68" s="4"/>
    </row>
    <row r="69" spans="5:17" ht="24" customHeight="1" x14ac:dyDescent="0.4">
      <c r="E69" s="4"/>
      <c r="F69" s="4"/>
      <c r="G69" s="4"/>
      <c r="H69" s="9"/>
      <c r="I69" s="9"/>
      <c r="J69" s="9"/>
      <c r="K69" s="9"/>
      <c r="L69" s="9"/>
      <c r="M69" s="4"/>
      <c r="N69" s="4"/>
      <c r="O69" s="4"/>
      <c r="P69" s="4"/>
      <c r="Q69" s="4"/>
    </row>
    <row r="70" spans="5:17" ht="24" customHeight="1" x14ac:dyDescent="0.4">
      <c r="E70" s="4"/>
      <c r="F70" s="4"/>
      <c r="G70" s="4"/>
      <c r="H70" s="9"/>
      <c r="I70" s="9"/>
      <c r="J70" s="9"/>
      <c r="K70" s="9"/>
      <c r="L70" s="9"/>
      <c r="M70" s="4"/>
      <c r="N70" s="4"/>
      <c r="O70" s="4"/>
      <c r="P70" s="4"/>
      <c r="Q70" s="4"/>
    </row>
    <row r="71" spans="5:17" ht="24" customHeight="1" x14ac:dyDescent="0.4">
      <c r="E71" s="4"/>
      <c r="F71" s="4"/>
      <c r="G71" s="4"/>
      <c r="H71" s="9"/>
      <c r="I71" s="9"/>
      <c r="J71" s="9"/>
      <c r="K71" s="9"/>
      <c r="L71" s="9"/>
      <c r="M71" s="4"/>
      <c r="N71" s="4"/>
      <c r="O71" s="4"/>
      <c r="P71" s="4"/>
      <c r="Q71" s="4"/>
    </row>
    <row r="72" spans="5:17" ht="24" customHeight="1" x14ac:dyDescent="0.4">
      <c r="E72" s="4"/>
      <c r="F72" s="4"/>
      <c r="G72" s="4"/>
      <c r="H72" s="9"/>
      <c r="I72" s="9"/>
      <c r="J72" s="9"/>
      <c r="K72" s="9"/>
      <c r="L72" s="9"/>
      <c r="M72" s="4"/>
      <c r="N72" s="4"/>
      <c r="O72" s="4"/>
      <c r="P72" s="4"/>
      <c r="Q72" s="4"/>
    </row>
    <row r="73" spans="5:17" ht="24" customHeight="1" x14ac:dyDescent="0.4">
      <c r="E73" s="4"/>
      <c r="F73" s="4"/>
      <c r="G73" s="4"/>
      <c r="H73" s="9"/>
      <c r="I73" s="9"/>
      <c r="J73" s="9"/>
      <c r="K73" s="9"/>
      <c r="L73" s="9"/>
      <c r="M73" s="4"/>
      <c r="N73" s="4"/>
      <c r="O73" s="4"/>
      <c r="P73" s="4"/>
      <c r="Q73" s="4"/>
    </row>
    <row r="74" spans="5:17" ht="24" customHeight="1" x14ac:dyDescent="0.4">
      <c r="E74" s="4"/>
      <c r="F74" s="4"/>
      <c r="G74" s="4"/>
      <c r="H74" s="9"/>
      <c r="I74" s="9"/>
      <c r="J74" s="9"/>
      <c r="K74" s="9"/>
      <c r="L74" s="9"/>
      <c r="M74" s="4"/>
      <c r="N74" s="4"/>
      <c r="O74" s="4"/>
      <c r="P74" s="4"/>
      <c r="Q74" s="4"/>
    </row>
    <row r="75" spans="5:17" ht="24" customHeight="1" x14ac:dyDescent="0.4">
      <c r="E75" s="4"/>
      <c r="F75" s="4"/>
      <c r="G75" s="4"/>
      <c r="H75" s="9"/>
      <c r="I75" s="9"/>
      <c r="J75" s="9"/>
      <c r="K75" s="9"/>
      <c r="L75" s="9"/>
      <c r="M75" s="4"/>
      <c r="N75" s="4"/>
      <c r="O75" s="4"/>
      <c r="P75" s="4"/>
      <c r="Q75" s="4"/>
    </row>
    <row r="76" spans="5:17" ht="24" customHeight="1" x14ac:dyDescent="0.4">
      <c r="E76" s="4"/>
      <c r="F76" s="4"/>
      <c r="G76" s="4"/>
      <c r="H76" s="9"/>
      <c r="I76" s="9"/>
      <c r="J76" s="9"/>
      <c r="K76" s="9"/>
      <c r="L76" s="9"/>
      <c r="M76" s="4"/>
      <c r="N76" s="4"/>
      <c r="O76" s="4"/>
      <c r="P76" s="4"/>
      <c r="Q76" s="4"/>
    </row>
    <row r="77" spans="5:17" ht="24" customHeight="1" x14ac:dyDescent="0.4">
      <c r="E77" s="4"/>
      <c r="F77" s="4"/>
      <c r="G77" s="4"/>
      <c r="H77" s="9"/>
      <c r="I77" s="9"/>
      <c r="J77" s="9"/>
      <c r="K77" s="9"/>
      <c r="L77" s="9"/>
      <c r="M77" s="4"/>
      <c r="N77" s="4"/>
      <c r="O77" s="4"/>
      <c r="P77" s="4"/>
      <c r="Q77" s="4"/>
    </row>
    <row r="78" spans="5:17" ht="24" customHeight="1" x14ac:dyDescent="0.4">
      <c r="E78" s="4"/>
      <c r="F78" s="4"/>
      <c r="G78" s="4"/>
      <c r="H78" s="9"/>
      <c r="I78" s="9"/>
      <c r="J78" s="9"/>
      <c r="K78" s="9"/>
      <c r="L78" s="9"/>
      <c r="M78" s="4"/>
      <c r="N78" s="4"/>
      <c r="O78" s="4"/>
      <c r="P78" s="4"/>
      <c r="Q78" s="4"/>
    </row>
    <row r="79" spans="5:17" ht="24" customHeight="1" x14ac:dyDescent="0.4">
      <c r="E79" s="4"/>
      <c r="F79" s="4"/>
      <c r="G79" s="4"/>
      <c r="H79" s="4"/>
      <c r="I79" s="4"/>
      <c r="J79" s="9"/>
      <c r="K79" s="9"/>
      <c r="L79" s="9"/>
      <c r="M79" s="4"/>
      <c r="N79" s="4"/>
      <c r="O79" s="4"/>
      <c r="P79" s="4"/>
      <c r="Q79" s="4"/>
    </row>
    <row r="80" spans="5:17" x14ac:dyDescent="0.4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</sheetData>
  <autoFilter ref="A2:A17"/>
  <mergeCells count="4">
    <mergeCell ref="A1:S1"/>
    <mergeCell ref="A2:A3"/>
    <mergeCell ref="Q62:R62"/>
    <mergeCell ref="Q47:R47"/>
  </mergeCells>
  <phoneticPr fontId="1" type="noConversion"/>
  <printOptions horizontalCentered="1" verticalCentered="1"/>
  <pageMargins left="0" right="0" top="0.5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rightToLeft="1" tabSelected="1" zoomScaleNormal="100" workbookViewId="0">
      <selection activeCell="A18" sqref="A18:S18"/>
    </sheetView>
  </sheetViews>
  <sheetFormatPr defaultColWidth="9.140625" defaultRowHeight="15.75" x14ac:dyDescent="0.2"/>
  <cols>
    <col min="1" max="1" width="8.85546875" style="1" customWidth="1"/>
    <col min="2" max="2" width="7" style="1" customWidth="1"/>
    <col min="3" max="3" width="10.140625" style="1" customWidth="1"/>
    <col min="4" max="4" width="5" style="1" customWidth="1"/>
    <col min="5" max="5" width="10.140625" style="1" customWidth="1"/>
    <col min="6" max="6" width="4.7109375" style="1" customWidth="1"/>
    <col min="7" max="7" width="8.7109375" style="1" customWidth="1"/>
    <col min="8" max="8" width="4.85546875" style="1" customWidth="1"/>
    <col min="9" max="9" width="8.28515625" style="1" customWidth="1"/>
    <col min="10" max="10" width="7" style="1" customWidth="1"/>
    <col min="11" max="11" width="8.7109375" style="1" customWidth="1"/>
    <col min="12" max="12" width="5" style="1" customWidth="1"/>
    <col min="13" max="13" width="6.85546875" style="1" customWidth="1"/>
    <col min="14" max="14" width="7" style="1" customWidth="1"/>
    <col min="15" max="15" width="10.140625" style="1" customWidth="1"/>
    <col min="16" max="16" width="6" style="1" customWidth="1"/>
    <col min="17" max="17" width="10.140625" style="1" customWidth="1"/>
    <col min="18" max="18" width="6.28515625" style="1" customWidth="1"/>
    <col min="19" max="19" width="12.140625" style="1" customWidth="1"/>
    <col min="20" max="16384" width="9.140625" style="1"/>
  </cols>
  <sheetData>
    <row r="1" spans="1:19" ht="24" customHeight="1" x14ac:dyDescent="0.2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</row>
    <row r="2" spans="1:19" s="2" customFormat="1" ht="17.25" customHeight="1" x14ac:dyDescent="0.2">
      <c r="A2" s="67" t="s">
        <v>15</v>
      </c>
      <c r="B2" s="65" t="s">
        <v>16</v>
      </c>
      <c r="C2" s="65"/>
      <c r="D2" s="65"/>
      <c r="E2" s="65"/>
      <c r="F2" s="65" t="s">
        <v>17</v>
      </c>
      <c r="G2" s="65"/>
      <c r="H2" s="65"/>
      <c r="I2" s="65"/>
      <c r="J2" s="65" t="s">
        <v>18</v>
      </c>
      <c r="K2" s="65"/>
      <c r="L2" s="65"/>
      <c r="M2" s="65"/>
      <c r="N2" s="65" t="s">
        <v>19</v>
      </c>
      <c r="O2" s="65"/>
      <c r="P2" s="65"/>
      <c r="Q2" s="65"/>
      <c r="R2" s="65"/>
      <c r="S2" s="66"/>
    </row>
    <row r="3" spans="1:19" s="2" customFormat="1" ht="17.25" customHeight="1" x14ac:dyDescent="0.2">
      <c r="A3" s="68"/>
      <c r="B3" s="62" t="s">
        <v>20</v>
      </c>
      <c r="C3" s="62"/>
      <c r="D3" s="62" t="s">
        <v>21</v>
      </c>
      <c r="E3" s="62"/>
      <c r="F3" s="62" t="s">
        <v>20</v>
      </c>
      <c r="G3" s="62"/>
      <c r="H3" s="62" t="s">
        <v>21</v>
      </c>
      <c r="I3" s="62"/>
      <c r="J3" s="62" t="s">
        <v>20</v>
      </c>
      <c r="K3" s="62"/>
      <c r="L3" s="62" t="s">
        <v>21</v>
      </c>
      <c r="M3" s="62"/>
      <c r="N3" s="39" t="s">
        <v>20</v>
      </c>
      <c r="O3" s="39"/>
      <c r="P3" s="39" t="s">
        <v>21</v>
      </c>
      <c r="Q3" s="39"/>
      <c r="R3" s="39" t="s">
        <v>14</v>
      </c>
      <c r="S3" s="39"/>
    </row>
    <row r="4" spans="1:19" s="2" customFormat="1" ht="17.25" customHeight="1" x14ac:dyDescent="0.2">
      <c r="A4" s="68"/>
      <c r="B4" s="14" t="s">
        <v>22</v>
      </c>
      <c r="C4" s="14" t="s">
        <v>23</v>
      </c>
      <c r="D4" s="14" t="s">
        <v>22</v>
      </c>
      <c r="E4" s="14" t="s">
        <v>23</v>
      </c>
      <c r="F4" s="14" t="s">
        <v>22</v>
      </c>
      <c r="G4" s="14" t="s">
        <v>23</v>
      </c>
      <c r="H4" s="14" t="s">
        <v>22</v>
      </c>
      <c r="I4" s="14" t="s">
        <v>23</v>
      </c>
      <c r="J4" s="14" t="s">
        <v>22</v>
      </c>
      <c r="K4" s="14" t="s">
        <v>23</v>
      </c>
      <c r="L4" s="14" t="s">
        <v>22</v>
      </c>
      <c r="M4" s="14" t="s">
        <v>23</v>
      </c>
      <c r="N4" s="14" t="s">
        <v>22</v>
      </c>
      <c r="O4" s="14" t="s">
        <v>23</v>
      </c>
      <c r="P4" s="14" t="s">
        <v>22</v>
      </c>
      <c r="Q4" s="14" t="s">
        <v>23</v>
      </c>
      <c r="R4" s="14" t="s">
        <v>22</v>
      </c>
      <c r="S4" s="15" t="s">
        <v>3</v>
      </c>
    </row>
    <row r="5" spans="1:19" ht="15.75" customHeight="1" x14ac:dyDescent="0.2">
      <c r="A5" s="16" t="s">
        <v>24</v>
      </c>
      <c r="B5" s="17">
        <v>0</v>
      </c>
      <c r="C5" s="17">
        <v>0</v>
      </c>
      <c r="D5" s="17">
        <v>1</v>
      </c>
      <c r="E5" s="17">
        <v>278.8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f>SUM(B5,F5,J5)</f>
        <v>0</v>
      </c>
      <c r="O5" s="17">
        <f>SUM(C5,G5,K5)</f>
        <v>0</v>
      </c>
      <c r="P5" s="17">
        <f t="shared" ref="P5:Q16" si="0">SUM(D5,H5,L5)</f>
        <v>1</v>
      </c>
      <c r="Q5" s="17">
        <f t="shared" si="0"/>
        <v>278.8</v>
      </c>
      <c r="R5" s="17">
        <f>SUM(N5,P5)</f>
        <v>1</v>
      </c>
      <c r="S5" s="18">
        <f>SUM(Q5,O5)</f>
        <v>278.8</v>
      </c>
    </row>
    <row r="6" spans="1:19" ht="15.75" customHeight="1" x14ac:dyDescent="0.2">
      <c r="A6" s="19" t="s">
        <v>5</v>
      </c>
      <c r="B6" s="20">
        <v>6</v>
      </c>
      <c r="C6" s="20">
        <v>5616.8</v>
      </c>
      <c r="D6" s="20">
        <v>21</v>
      </c>
      <c r="E6" s="20">
        <v>4299.6000000000004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f>SUM(B6,F6,J6)</f>
        <v>6</v>
      </c>
      <c r="O6" s="20">
        <f>SUM(C6,G6,K6)</f>
        <v>5616.8</v>
      </c>
      <c r="P6" s="20">
        <f t="shared" si="0"/>
        <v>21</v>
      </c>
      <c r="Q6" s="20">
        <f t="shared" si="0"/>
        <v>4299.6000000000004</v>
      </c>
      <c r="R6" s="20">
        <f t="shared" ref="R6:R16" si="1">SUM(N6,P6)</f>
        <v>27</v>
      </c>
      <c r="S6" s="21">
        <f t="shared" ref="S6:S16" si="2">SUM(Q6,O6)</f>
        <v>9916.4000000000015</v>
      </c>
    </row>
    <row r="7" spans="1:19" ht="15.75" customHeight="1" x14ac:dyDescent="0.2">
      <c r="A7" s="16" t="s">
        <v>6</v>
      </c>
      <c r="B7" s="17">
        <v>20</v>
      </c>
      <c r="C7" s="17">
        <v>17720</v>
      </c>
      <c r="D7" s="17">
        <v>14</v>
      </c>
      <c r="E7" s="17">
        <v>3598.7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f t="shared" ref="N7:O16" si="3">SUM(B7,F7,J7)</f>
        <v>20</v>
      </c>
      <c r="O7" s="17">
        <f t="shared" si="3"/>
        <v>17720</v>
      </c>
      <c r="P7" s="17">
        <f t="shared" si="0"/>
        <v>14</v>
      </c>
      <c r="Q7" s="17">
        <f t="shared" si="0"/>
        <v>3598.7</v>
      </c>
      <c r="R7" s="17">
        <f t="shared" si="1"/>
        <v>34</v>
      </c>
      <c r="S7" s="18">
        <f t="shared" si="2"/>
        <v>21318.7</v>
      </c>
    </row>
    <row r="8" spans="1:19" ht="15.75" customHeight="1" x14ac:dyDescent="0.2">
      <c r="A8" s="19" t="s">
        <v>7</v>
      </c>
      <c r="B8" s="20">
        <v>32</v>
      </c>
      <c r="C8" s="20">
        <v>29236.85</v>
      </c>
      <c r="D8" s="20">
        <v>10</v>
      </c>
      <c r="E8" s="20">
        <v>274.2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f t="shared" si="3"/>
        <v>32</v>
      </c>
      <c r="O8" s="20">
        <f t="shared" si="3"/>
        <v>29236.85</v>
      </c>
      <c r="P8" s="20">
        <f t="shared" si="0"/>
        <v>10</v>
      </c>
      <c r="Q8" s="20">
        <f t="shared" si="0"/>
        <v>274.2</v>
      </c>
      <c r="R8" s="20">
        <f t="shared" si="1"/>
        <v>42</v>
      </c>
      <c r="S8" s="21">
        <f t="shared" si="2"/>
        <v>29511.05</v>
      </c>
    </row>
    <row r="9" spans="1:19" ht="15.75" customHeight="1" x14ac:dyDescent="0.2">
      <c r="A9" s="16" t="s">
        <v>8</v>
      </c>
      <c r="B9" s="17">
        <v>28</v>
      </c>
      <c r="C9" s="17">
        <v>16700.09</v>
      </c>
      <c r="D9" s="17">
        <v>8</v>
      </c>
      <c r="E9" s="17">
        <v>1976.8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f t="shared" si="3"/>
        <v>28</v>
      </c>
      <c r="O9" s="17">
        <f t="shared" si="3"/>
        <v>16700.09</v>
      </c>
      <c r="P9" s="17">
        <f t="shared" si="0"/>
        <v>8</v>
      </c>
      <c r="Q9" s="17">
        <f t="shared" si="0"/>
        <v>1976.8</v>
      </c>
      <c r="R9" s="17">
        <f t="shared" si="1"/>
        <v>36</v>
      </c>
      <c r="S9" s="18">
        <f t="shared" si="2"/>
        <v>18676.89</v>
      </c>
    </row>
    <row r="10" spans="1:19" ht="15.75" customHeight="1" x14ac:dyDescent="0.2">
      <c r="A10" s="19" t="s">
        <v>9</v>
      </c>
      <c r="B10" s="20">
        <v>30</v>
      </c>
      <c r="C10" s="20">
        <v>19395.55</v>
      </c>
      <c r="D10" s="20">
        <v>12</v>
      </c>
      <c r="E10" s="20">
        <v>3794.8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f t="shared" si="3"/>
        <v>30</v>
      </c>
      <c r="O10" s="20">
        <f t="shared" si="3"/>
        <v>19395.55</v>
      </c>
      <c r="P10" s="20">
        <f t="shared" si="0"/>
        <v>12</v>
      </c>
      <c r="Q10" s="20">
        <f t="shared" si="0"/>
        <v>3794.8</v>
      </c>
      <c r="R10" s="20">
        <f t="shared" si="1"/>
        <v>42</v>
      </c>
      <c r="S10" s="21">
        <f t="shared" si="2"/>
        <v>23190.35</v>
      </c>
    </row>
    <row r="11" spans="1:19" ht="15.75" customHeight="1" x14ac:dyDescent="0.2">
      <c r="A11" s="16" t="s">
        <v>25</v>
      </c>
      <c r="B11" s="17">
        <v>29</v>
      </c>
      <c r="C11" s="17">
        <v>30654.151000000002</v>
      </c>
      <c r="D11" s="17">
        <v>6</v>
      </c>
      <c r="E11" s="17">
        <v>1553.8</v>
      </c>
      <c r="F11" s="17">
        <v>1</v>
      </c>
      <c r="G11" s="17">
        <v>4591.6000000000004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f t="shared" si="3"/>
        <v>30</v>
      </c>
      <c r="O11" s="17">
        <f t="shared" si="3"/>
        <v>35245.751000000004</v>
      </c>
      <c r="P11" s="17">
        <f t="shared" si="0"/>
        <v>6</v>
      </c>
      <c r="Q11" s="17">
        <f t="shared" si="0"/>
        <v>1553.8</v>
      </c>
      <c r="R11" s="17">
        <f t="shared" si="1"/>
        <v>36</v>
      </c>
      <c r="S11" s="18">
        <f t="shared" si="2"/>
        <v>36799.551000000007</v>
      </c>
    </row>
    <row r="12" spans="1:19" ht="15.75" customHeight="1" x14ac:dyDescent="0.2">
      <c r="A12" s="19" t="s">
        <v>26</v>
      </c>
      <c r="B12" s="20">
        <v>16</v>
      </c>
      <c r="C12" s="20">
        <v>11132.75</v>
      </c>
      <c r="D12" s="20">
        <v>10</v>
      </c>
      <c r="E12" s="20">
        <v>2299.4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f t="shared" si="3"/>
        <v>16</v>
      </c>
      <c r="O12" s="20">
        <f t="shared" si="3"/>
        <v>11132.75</v>
      </c>
      <c r="P12" s="20">
        <f t="shared" si="0"/>
        <v>10</v>
      </c>
      <c r="Q12" s="20">
        <f t="shared" si="0"/>
        <v>2299.4</v>
      </c>
      <c r="R12" s="20">
        <f t="shared" si="1"/>
        <v>26</v>
      </c>
      <c r="S12" s="21">
        <f t="shared" si="2"/>
        <v>13432.15</v>
      </c>
    </row>
    <row r="13" spans="1:19" ht="17.25" customHeight="1" x14ac:dyDescent="0.2">
      <c r="A13" s="16" t="s">
        <v>10</v>
      </c>
      <c r="B13" s="17">
        <v>12</v>
      </c>
      <c r="C13" s="17">
        <v>13537.1</v>
      </c>
      <c r="D13" s="17">
        <v>5</v>
      </c>
      <c r="E13" s="17">
        <v>1434.7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 t="shared" si="3"/>
        <v>12</v>
      </c>
      <c r="O13" s="17">
        <f t="shared" si="3"/>
        <v>13537.1</v>
      </c>
      <c r="P13" s="17">
        <f t="shared" si="0"/>
        <v>5</v>
      </c>
      <c r="Q13" s="17">
        <f t="shared" si="0"/>
        <v>1434.7</v>
      </c>
      <c r="R13" s="17">
        <f t="shared" si="1"/>
        <v>17</v>
      </c>
      <c r="S13" s="18">
        <f t="shared" si="2"/>
        <v>14971.800000000001</v>
      </c>
    </row>
    <row r="14" spans="1:19" ht="17.25" customHeight="1" x14ac:dyDescent="0.2">
      <c r="A14" s="19" t="s">
        <v>11</v>
      </c>
      <c r="B14" s="20">
        <v>14</v>
      </c>
      <c r="C14" s="20">
        <v>9187.81</v>
      </c>
      <c r="D14" s="20">
        <v>6</v>
      </c>
      <c r="E14" s="20">
        <v>2044.55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f t="shared" si="3"/>
        <v>14</v>
      </c>
      <c r="O14" s="20">
        <f t="shared" si="3"/>
        <v>9187.81</v>
      </c>
      <c r="P14" s="20">
        <f t="shared" si="0"/>
        <v>6</v>
      </c>
      <c r="Q14" s="20">
        <f t="shared" si="0"/>
        <v>2044.55</v>
      </c>
      <c r="R14" s="20">
        <f t="shared" si="1"/>
        <v>20</v>
      </c>
      <c r="S14" s="21">
        <f t="shared" si="2"/>
        <v>11232.359999999999</v>
      </c>
    </row>
    <row r="15" spans="1:19" ht="18.75" customHeight="1" x14ac:dyDescent="0.2">
      <c r="A15" s="16" t="s">
        <v>12</v>
      </c>
      <c r="B15" s="17">
        <v>16</v>
      </c>
      <c r="C15" s="17">
        <v>44848.33</v>
      </c>
      <c r="D15" s="17">
        <v>7</v>
      </c>
      <c r="E15" s="17">
        <v>1949.55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f t="shared" si="3"/>
        <v>16</v>
      </c>
      <c r="O15" s="17">
        <f t="shared" si="3"/>
        <v>44848.33</v>
      </c>
      <c r="P15" s="17">
        <f t="shared" si="0"/>
        <v>7</v>
      </c>
      <c r="Q15" s="17">
        <f t="shared" si="0"/>
        <v>1949.55</v>
      </c>
      <c r="R15" s="17">
        <f t="shared" si="1"/>
        <v>23</v>
      </c>
      <c r="S15" s="18">
        <f t="shared" si="2"/>
        <v>46797.880000000005</v>
      </c>
    </row>
    <row r="16" spans="1:19" ht="16.5" customHeight="1" x14ac:dyDescent="0.2">
      <c r="A16" s="19" t="s">
        <v>13</v>
      </c>
      <c r="B16" s="20">
        <v>97</v>
      </c>
      <c r="C16" s="20">
        <v>97023.4</v>
      </c>
      <c r="D16" s="20">
        <v>30</v>
      </c>
      <c r="E16" s="20">
        <v>12154.6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f t="shared" si="3"/>
        <v>97</v>
      </c>
      <c r="O16" s="20">
        <f t="shared" si="3"/>
        <v>97023.4</v>
      </c>
      <c r="P16" s="20">
        <f t="shared" si="0"/>
        <v>30</v>
      </c>
      <c r="Q16" s="20">
        <f t="shared" si="0"/>
        <v>12154.6</v>
      </c>
      <c r="R16" s="20">
        <f t="shared" si="1"/>
        <v>127</v>
      </c>
      <c r="S16" s="21">
        <f t="shared" si="2"/>
        <v>109178</v>
      </c>
    </row>
    <row r="17" spans="1:19" ht="15.75" customHeight="1" x14ac:dyDescent="0.2">
      <c r="A17" s="16" t="s">
        <v>14</v>
      </c>
      <c r="B17" s="17">
        <f>SUBTOTAL(9,B5:B16)</f>
        <v>300</v>
      </c>
      <c r="C17" s="17">
        <f t="shared" ref="C17:S17" si="4">SUBTOTAL(9,C5:C16)</f>
        <v>295052.83100000001</v>
      </c>
      <c r="D17" s="17">
        <f t="shared" si="4"/>
        <v>130</v>
      </c>
      <c r="E17" s="17">
        <f t="shared" si="4"/>
        <v>35659.5</v>
      </c>
      <c r="F17" s="17">
        <f t="shared" si="4"/>
        <v>1</v>
      </c>
      <c r="G17" s="17">
        <f t="shared" si="4"/>
        <v>4591.6000000000004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301</v>
      </c>
      <c r="O17" s="17">
        <f t="shared" si="4"/>
        <v>299644.43099999998</v>
      </c>
      <c r="P17" s="17">
        <f t="shared" si="4"/>
        <v>130</v>
      </c>
      <c r="Q17" s="17">
        <f t="shared" si="4"/>
        <v>35659.5</v>
      </c>
      <c r="R17" s="17">
        <f t="shared" si="4"/>
        <v>431</v>
      </c>
      <c r="S17" s="17">
        <f t="shared" si="4"/>
        <v>335303.93099999998</v>
      </c>
    </row>
    <row r="18" spans="1:19" ht="24.75" customHeight="1" x14ac:dyDescent="0.2">
      <c r="A18" s="63" t="s">
        <v>44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4"/>
    </row>
    <row r="19" spans="1:19" ht="17.25" customHeight="1" x14ac:dyDescent="0.2">
      <c r="A19" s="67" t="s">
        <v>15</v>
      </c>
      <c r="B19" s="65" t="s">
        <v>16</v>
      </c>
      <c r="C19" s="65"/>
      <c r="D19" s="65"/>
      <c r="E19" s="65"/>
      <c r="F19" s="65" t="s">
        <v>17</v>
      </c>
      <c r="G19" s="65"/>
      <c r="H19" s="65"/>
      <c r="I19" s="65"/>
      <c r="J19" s="65" t="s">
        <v>18</v>
      </c>
      <c r="K19" s="65"/>
      <c r="L19" s="65"/>
      <c r="M19" s="65"/>
      <c r="N19" s="65" t="s">
        <v>19</v>
      </c>
      <c r="O19" s="65"/>
      <c r="P19" s="65"/>
      <c r="Q19" s="65"/>
      <c r="R19" s="65"/>
      <c r="S19" s="66"/>
    </row>
    <row r="20" spans="1:19" ht="17.25" customHeight="1" x14ac:dyDescent="0.2">
      <c r="A20" s="68"/>
      <c r="B20" s="62" t="s">
        <v>20</v>
      </c>
      <c r="C20" s="62"/>
      <c r="D20" s="62" t="s">
        <v>21</v>
      </c>
      <c r="E20" s="62"/>
      <c r="F20" s="62" t="s">
        <v>20</v>
      </c>
      <c r="G20" s="62"/>
      <c r="H20" s="62" t="s">
        <v>21</v>
      </c>
      <c r="I20" s="62"/>
      <c r="J20" s="62" t="s">
        <v>20</v>
      </c>
      <c r="K20" s="62"/>
      <c r="L20" s="62" t="s">
        <v>21</v>
      </c>
      <c r="M20" s="62"/>
      <c r="N20" s="39" t="s">
        <v>20</v>
      </c>
      <c r="O20" s="39"/>
      <c r="P20" s="39" t="s">
        <v>21</v>
      </c>
      <c r="Q20" s="39"/>
      <c r="R20" s="39" t="s">
        <v>14</v>
      </c>
      <c r="S20" s="39"/>
    </row>
    <row r="21" spans="1:19" ht="17.25" customHeight="1" x14ac:dyDescent="0.2">
      <c r="A21" s="68"/>
      <c r="B21" s="14" t="s">
        <v>22</v>
      </c>
      <c r="C21" s="14" t="s">
        <v>23</v>
      </c>
      <c r="D21" s="14" t="s">
        <v>22</v>
      </c>
      <c r="E21" s="14" t="s">
        <v>23</v>
      </c>
      <c r="F21" s="14" t="s">
        <v>22</v>
      </c>
      <c r="G21" s="14" t="s">
        <v>23</v>
      </c>
      <c r="H21" s="14" t="s">
        <v>22</v>
      </c>
      <c r="I21" s="14" t="s">
        <v>23</v>
      </c>
      <c r="J21" s="14" t="s">
        <v>22</v>
      </c>
      <c r="K21" s="14" t="s">
        <v>23</v>
      </c>
      <c r="L21" s="14" t="s">
        <v>22</v>
      </c>
      <c r="M21" s="14" t="s">
        <v>23</v>
      </c>
      <c r="N21" s="14" t="s">
        <v>22</v>
      </c>
      <c r="O21" s="14" t="s">
        <v>23</v>
      </c>
      <c r="P21" s="14" t="s">
        <v>22</v>
      </c>
      <c r="Q21" s="14" t="s">
        <v>23</v>
      </c>
      <c r="R21" s="14" t="s">
        <v>22</v>
      </c>
      <c r="S21" s="15" t="s">
        <v>3</v>
      </c>
    </row>
    <row r="22" spans="1:19" ht="15.75" customHeight="1" x14ac:dyDescent="0.2">
      <c r="A22" s="16" t="s">
        <v>24</v>
      </c>
      <c r="B22" s="17">
        <v>6</v>
      </c>
      <c r="C22" s="17">
        <v>76296</v>
      </c>
      <c r="D22" s="17">
        <v>22</v>
      </c>
      <c r="E22" s="17">
        <v>4016</v>
      </c>
      <c r="F22" s="17">
        <v>0</v>
      </c>
      <c r="G22" s="17">
        <v>0</v>
      </c>
      <c r="H22" s="17">
        <v>4</v>
      </c>
      <c r="I22" s="17">
        <v>163</v>
      </c>
      <c r="J22" s="17">
        <v>0</v>
      </c>
      <c r="K22" s="17">
        <v>0</v>
      </c>
      <c r="L22" s="17">
        <v>0</v>
      </c>
      <c r="M22" s="17">
        <v>0</v>
      </c>
      <c r="N22" s="17">
        <f>SUM(J22,F22,B22)</f>
        <v>6</v>
      </c>
      <c r="O22" s="17">
        <f t="shared" ref="O22:Q33" si="5">SUM(K22,G22,C22)</f>
        <v>76296</v>
      </c>
      <c r="P22" s="17">
        <f t="shared" si="5"/>
        <v>26</v>
      </c>
      <c r="Q22" s="17">
        <f t="shared" si="5"/>
        <v>4179</v>
      </c>
      <c r="R22" s="17">
        <f>SUM(N22,P22)</f>
        <v>32</v>
      </c>
      <c r="S22" s="18">
        <f>SUM(O22,Q22)</f>
        <v>80475</v>
      </c>
    </row>
    <row r="23" spans="1:19" ht="15.75" customHeight="1" x14ac:dyDescent="0.2">
      <c r="A23" s="19" t="s">
        <v>5</v>
      </c>
      <c r="B23" s="20">
        <v>4</v>
      </c>
      <c r="C23" s="20">
        <v>952</v>
      </c>
      <c r="D23" s="20">
        <v>27</v>
      </c>
      <c r="E23" s="20">
        <v>3087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ref="N23:N33" si="6">SUM(J23,F23,B23)</f>
        <v>4</v>
      </c>
      <c r="O23" s="20">
        <f t="shared" si="5"/>
        <v>952</v>
      </c>
      <c r="P23" s="20">
        <f t="shared" si="5"/>
        <v>27</v>
      </c>
      <c r="Q23" s="20">
        <f t="shared" si="5"/>
        <v>3087</v>
      </c>
      <c r="R23" s="20">
        <f t="shared" ref="R23:R33" si="7">SUM(N23,P23)</f>
        <v>31</v>
      </c>
      <c r="S23" s="21">
        <f t="shared" ref="S23:S33" si="8">SUM(O23,Q23)</f>
        <v>4039</v>
      </c>
    </row>
    <row r="24" spans="1:19" ht="15.75" customHeight="1" x14ac:dyDescent="0.2">
      <c r="A24" s="16" t="s">
        <v>6</v>
      </c>
      <c r="B24" s="17">
        <v>1</v>
      </c>
      <c r="C24" s="17">
        <v>192</v>
      </c>
      <c r="D24" s="17">
        <v>38</v>
      </c>
      <c r="E24" s="17">
        <v>5334</v>
      </c>
      <c r="F24" s="17">
        <v>0</v>
      </c>
      <c r="G24" s="17">
        <v>0</v>
      </c>
      <c r="H24" s="17">
        <v>1</v>
      </c>
      <c r="I24" s="17">
        <v>17</v>
      </c>
      <c r="J24" s="17">
        <v>0</v>
      </c>
      <c r="K24" s="17">
        <v>0</v>
      </c>
      <c r="L24" s="17">
        <v>0</v>
      </c>
      <c r="M24" s="17">
        <v>0</v>
      </c>
      <c r="N24" s="17">
        <f t="shared" si="6"/>
        <v>1</v>
      </c>
      <c r="O24" s="17">
        <f t="shared" si="5"/>
        <v>192</v>
      </c>
      <c r="P24" s="17">
        <f t="shared" si="5"/>
        <v>39</v>
      </c>
      <c r="Q24" s="17">
        <f t="shared" si="5"/>
        <v>5351</v>
      </c>
      <c r="R24" s="17">
        <f t="shared" si="7"/>
        <v>40</v>
      </c>
      <c r="S24" s="18">
        <f t="shared" si="8"/>
        <v>5543</v>
      </c>
    </row>
    <row r="25" spans="1:19" ht="15.75" customHeight="1" x14ac:dyDescent="0.2">
      <c r="A25" s="19" t="s">
        <v>7</v>
      </c>
      <c r="B25" s="20">
        <v>1</v>
      </c>
      <c r="C25" s="20">
        <v>778</v>
      </c>
      <c r="D25" s="20">
        <v>38</v>
      </c>
      <c r="E25" s="20">
        <v>4690</v>
      </c>
      <c r="F25" s="20">
        <v>0</v>
      </c>
      <c r="G25" s="20">
        <v>0</v>
      </c>
      <c r="H25" s="20">
        <v>1</v>
      </c>
      <c r="I25" s="20">
        <v>2795</v>
      </c>
      <c r="J25" s="20">
        <v>3</v>
      </c>
      <c r="K25" s="20">
        <v>739</v>
      </c>
      <c r="L25" s="20">
        <v>0</v>
      </c>
      <c r="M25" s="20">
        <v>0</v>
      </c>
      <c r="N25" s="20">
        <f t="shared" si="6"/>
        <v>4</v>
      </c>
      <c r="O25" s="20">
        <f t="shared" si="5"/>
        <v>1517</v>
      </c>
      <c r="P25" s="20">
        <f t="shared" si="5"/>
        <v>39</v>
      </c>
      <c r="Q25" s="20">
        <f t="shared" si="5"/>
        <v>7485</v>
      </c>
      <c r="R25" s="20">
        <f t="shared" si="7"/>
        <v>43</v>
      </c>
      <c r="S25" s="21">
        <f t="shared" si="8"/>
        <v>9002</v>
      </c>
    </row>
    <row r="26" spans="1:19" ht="15.75" customHeight="1" x14ac:dyDescent="0.2">
      <c r="A26" s="16" t="s">
        <v>8</v>
      </c>
      <c r="B26" s="17">
        <v>3</v>
      </c>
      <c r="C26" s="17">
        <v>1246</v>
      </c>
      <c r="D26" s="17">
        <v>27</v>
      </c>
      <c r="E26" s="17">
        <v>2606</v>
      </c>
      <c r="F26" s="17">
        <v>0</v>
      </c>
      <c r="G26" s="17">
        <v>0</v>
      </c>
      <c r="H26" s="17">
        <v>2</v>
      </c>
      <c r="I26" s="17">
        <v>42</v>
      </c>
      <c r="J26" s="17">
        <v>2</v>
      </c>
      <c r="K26" s="17">
        <v>700</v>
      </c>
      <c r="L26" s="17">
        <v>0</v>
      </c>
      <c r="M26" s="17">
        <v>0</v>
      </c>
      <c r="N26" s="17">
        <f t="shared" si="6"/>
        <v>5</v>
      </c>
      <c r="O26" s="17">
        <f t="shared" si="5"/>
        <v>1946</v>
      </c>
      <c r="P26" s="17">
        <f t="shared" si="5"/>
        <v>29</v>
      </c>
      <c r="Q26" s="17">
        <f t="shared" si="5"/>
        <v>2648</v>
      </c>
      <c r="R26" s="17">
        <f t="shared" si="7"/>
        <v>34</v>
      </c>
      <c r="S26" s="18">
        <f t="shared" si="8"/>
        <v>4594</v>
      </c>
    </row>
    <row r="27" spans="1:19" ht="15.75" customHeight="1" x14ac:dyDescent="0.2">
      <c r="A27" s="19" t="s">
        <v>9</v>
      </c>
      <c r="B27" s="20">
        <v>2</v>
      </c>
      <c r="C27" s="20">
        <v>613</v>
      </c>
      <c r="D27" s="20">
        <v>22</v>
      </c>
      <c r="E27" s="20">
        <v>2460</v>
      </c>
      <c r="F27" s="20">
        <v>0</v>
      </c>
      <c r="G27" s="20">
        <v>0</v>
      </c>
      <c r="H27" s="20">
        <v>3</v>
      </c>
      <c r="I27" s="20">
        <v>543</v>
      </c>
      <c r="J27" s="20">
        <v>0</v>
      </c>
      <c r="K27" s="20">
        <v>0</v>
      </c>
      <c r="L27" s="20">
        <v>0</v>
      </c>
      <c r="M27" s="20">
        <v>0</v>
      </c>
      <c r="N27" s="20">
        <f t="shared" si="6"/>
        <v>2</v>
      </c>
      <c r="O27" s="20">
        <f t="shared" si="5"/>
        <v>613</v>
      </c>
      <c r="P27" s="20">
        <f t="shared" si="5"/>
        <v>25</v>
      </c>
      <c r="Q27" s="20">
        <f t="shared" si="5"/>
        <v>3003</v>
      </c>
      <c r="R27" s="20">
        <f t="shared" si="7"/>
        <v>27</v>
      </c>
      <c r="S27" s="21">
        <f t="shared" si="8"/>
        <v>3616</v>
      </c>
    </row>
    <row r="28" spans="1:19" ht="15.75" customHeight="1" x14ac:dyDescent="0.2">
      <c r="A28" s="16" t="s">
        <v>25</v>
      </c>
      <c r="B28" s="17">
        <v>2</v>
      </c>
      <c r="C28" s="17">
        <v>409</v>
      </c>
      <c r="D28" s="17">
        <v>29</v>
      </c>
      <c r="E28" s="17">
        <v>3466</v>
      </c>
      <c r="F28" s="17">
        <v>1</v>
      </c>
      <c r="G28" s="17">
        <v>81</v>
      </c>
      <c r="H28" s="17">
        <v>1</v>
      </c>
      <c r="I28" s="17">
        <v>28</v>
      </c>
      <c r="J28" s="17">
        <v>0</v>
      </c>
      <c r="K28" s="17">
        <v>0</v>
      </c>
      <c r="L28" s="17">
        <v>1</v>
      </c>
      <c r="M28" s="17">
        <v>83</v>
      </c>
      <c r="N28" s="17">
        <f t="shared" si="6"/>
        <v>3</v>
      </c>
      <c r="O28" s="17">
        <f t="shared" si="5"/>
        <v>490</v>
      </c>
      <c r="P28" s="17">
        <f t="shared" si="5"/>
        <v>31</v>
      </c>
      <c r="Q28" s="17">
        <f t="shared" si="5"/>
        <v>3577</v>
      </c>
      <c r="R28" s="17">
        <f t="shared" si="7"/>
        <v>34</v>
      </c>
      <c r="S28" s="18">
        <f t="shared" si="8"/>
        <v>4067</v>
      </c>
    </row>
    <row r="29" spans="1:19" ht="15.75" customHeight="1" x14ac:dyDescent="0.2">
      <c r="A29" s="19" t="s">
        <v>26</v>
      </c>
      <c r="B29" s="20">
        <v>1</v>
      </c>
      <c r="C29" s="20">
        <v>264</v>
      </c>
      <c r="D29" s="20">
        <v>25</v>
      </c>
      <c r="E29" s="20">
        <v>3580</v>
      </c>
      <c r="F29" s="20">
        <v>0</v>
      </c>
      <c r="G29" s="20">
        <v>0</v>
      </c>
      <c r="H29" s="20">
        <v>1</v>
      </c>
      <c r="I29" s="20">
        <v>22</v>
      </c>
      <c r="J29" s="20">
        <v>1</v>
      </c>
      <c r="K29" s="20">
        <v>134</v>
      </c>
      <c r="L29" s="20">
        <v>0</v>
      </c>
      <c r="M29" s="20">
        <v>0</v>
      </c>
      <c r="N29" s="20">
        <f t="shared" si="6"/>
        <v>2</v>
      </c>
      <c r="O29" s="20">
        <f t="shared" si="5"/>
        <v>398</v>
      </c>
      <c r="P29" s="20">
        <f t="shared" si="5"/>
        <v>26</v>
      </c>
      <c r="Q29" s="20">
        <f t="shared" si="5"/>
        <v>3602</v>
      </c>
      <c r="R29" s="20">
        <f t="shared" si="7"/>
        <v>28</v>
      </c>
      <c r="S29" s="21">
        <f t="shared" si="8"/>
        <v>4000</v>
      </c>
    </row>
    <row r="30" spans="1:19" ht="17.25" customHeight="1" x14ac:dyDescent="0.2">
      <c r="A30" s="16" t="s">
        <v>10</v>
      </c>
      <c r="B30" s="17">
        <v>0</v>
      </c>
      <c r="C30" s="17">
        <v>0</v>
      </c>
      <c r="D30" s="17">
        <v>30</v>
      </c>
      <c r="E30" s="17">
        <v>3475</v>
      </c>
      <c r="F30" s="17">
        <v>0</v>
      </c>
      <c r="G30" s="17">
        <v>0</v>
      </c>
      <c r="H30" s="17">
        <v>1</v>
      </c>
      <c r="I30" s="17">
        <v>85</v>
      </c>
      <c r="J30" s="17">
        <v>2</v>
      </c>
      <c r="K30" s="17">
        <v>5718</v>
      </c>
      <c r="L30" s="17">
        <v>0</v>
      </c>
      <c r="M30" s="17">
        <v>0</v>
      </c>
      <c r="N30" s="17">
        <f t="shared" si="6"/>
        <v>2</v>
      </c>
      <c r="O30" s="17">
        <f t="shared" si="5"/>
        <v>5718</v>
      </c>
      <c r="P30" s="17">
        <f t="shared" si="5"/>
        <v>31</v>
      </c>
      <c r="Q30" s="17">
        <f t="shared" si="5"/>
        <v>3560</v>
      </c>
      <c r="R30" s="17">
        <f t="shared" si="7"/>
        <v>33</v>
      </c>
      <c r="S30" s="18">
        <f t="shared" si="8"/>
        <v>9278</v>
      </c>
    </row>
    <row r="31" spans="1:19" ht="18" customHeight="1" x14ac:dyDescent="0.2">
      <c r="A31" s="19" t="s">
        <v>11</v>
      </c>
      <c r="B31" s="20">
        <v>2</v>
      </c>
      <c r="C31" s="20">
        <v>1299</v>
      </c>
      <c r="D31" s="20">
        <v>33</v>
      </c>
      <c r="E31" s="20">
        <v>4595</v>
      </c>
      <c r="F31" s="20">
        <v>0</v>
      </c>
      <c r="G31" s="20">
        <v>0</v>
      </c>
      <c r="H31" s="20">
        <v>2</v>
      </c>
      <c r="I31" s="20">
        <v>81</v>
      </c>
      <c r="J31" s="20">
        <v>1</v>
      </c>
      <c r="K31" s="20">
        <v>50</v>
      </c>
      <c r="L31" s="20">
        <v>0</v>
      </c>
      <c r="M31" s="20">
        <v>0</v>
      </c>
      <c r="N31" s="20">
        <f t="shared" si="6"/>
        <v>3</v>
      </c>
      <c r="O31" s="20">
        <f t="shared" si="5"/>
        <v>1349</v>
      </c>
      <c r="P31" s="20">
        <f t="shared" si="5"/>
        <v>35</v>
      </c>
      <c r="Q31" s="20">
        <f t="shared" si="5"/>
        <v>4676</v>
      </c>
      <c r="R31" s="20">
        <f t="shared" si="7"/>
        <v>38</v>
      </c>
      <c r="S31" s="21">
        <f t="shared" si="8"/>
        <v>6025</v>
      </c>
    </row>
    <row r="32" spans="1:19" ht="15.75" customHeight="1" x14ac:dyDescent="0.2">
      <c r="A32" s="16" t="s">
        <v>12</v>
      </c>
      <c r="B32" s="17">
        <v>2</v>
      </c>
      <c r="C32" s="17">
        <v>238</v>
      </c>
      <c r="D32" s="17">
        <v>13</v>
      </c>
      <c r="E32" s="17">
        <v>1871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6"/>
        <v>2</v>
      </c>
      <c r="O32" s="17">
        <f t="shared" si="5"/>
        <v>238</v>
      </c>
      <c r="P32" s="17">
        <f t="shared" si="5"/>
        <v>13</v>
      </c>
      <c r="Q32" s="17">
        <f t="shared" si="5"/>
        <v>1871</v>
      </c>
      <c r="R32" s="17">
        <f t="shared" si="7"/>
        <v>15</v>
      </c>
      <c r="S32" s="18">
        <f t="shared" si="8"/>
        <v>2109</v>
      </c>
    </row>
    <row r="33" spans="1:19" ht="15.75" customHeight="1" x14ac:dyDescent="0.2">
      <c r="A33" s="19" t="s">
        <v>13</v>
      </c>
      <c r="B33" s="20">
        <v>5</v>
      </c>
      <c r="C33" s="20">
        <v>1223</v>
      </c>
      <c r="D33" s="20">
        <v>46</v>
      </c>
      <c r="E33" s="20">
        <v>7231</v>
      </c>
      <c r="F33" s="20">
        <v>1</v>
      </c>
      <c r="G33" s="20">
        <v>29</v>
      </c>
      <c r="H33" s="20">
        <v>1</v>
      </c>
      <c r="I33" s="20">
        <v>17</v>
      </c>
      <c r="J33" s="20">
        <v>0</v>
      </c>
      <c r="K33" s="20">
        <v>0</v>
      </c>
      <c r="L33" s="20">
        <v>0</v>
      </c>
      <c r="M33" s="20">
        <v>0</v>
      </c>
      <c r="N33" s="20">
        <f t="shared" si="6"/>
        <v>6</v>
      </c>
      <c r="O33" s="20">
        <f t="shared" si="5"/>
        <v>1252</v>
      </c>
      <c r="P33" s="20">
        <f t="shared" si="5"/>
        <v>47</v>
      </c>
      <c r="Q33" s="20">
        <f t="shared" si="5"/>
        <v>7248</v>
      </c>
      <c r="R33" s="20">
        <f t="shared" si="7"/>
        <v>53</v>
      </c>
      <c r="S33" s="21">
        <f t="shared" si="8"/>
        <v>8500</v>
      </c>
    </row>
    <row r="34" spans="1:19" ht="15.75" customHeight="1" x14ac:dyDescent="0.2">
      <c r="A34" s="22" t="s">
        <v>14</v>
      </c>
      <c r="B34" s="23">
        <f>SUBTOTAL(9,B22:B33)</f>
        <v>29</v>
      </c>
      <c r="C34" s="23">
        <f t="shared" ref="C34:S34" si="9">SUBTOTAL(9,C22:C33)</f>
        <v>83510</v>
      </c>
      <c r="D34" s="23">
        <f t="shared" si="9"/>
        <v>350</v>
      </c>
      <c r="E34" s="23">
        <f t="shared" si="9"/>
        <v>46411</v>
      </c>
      <c r="F34" s="23">
        <f t="shared" si="9"/>
        <v>2</v>
      </c>
      <c r="G34" s="23">
        <f t="shared" si="9"/>
        <v>110</v>
      </c>
      <c r="H34" s="23">
        <f t="shared" si="9"/>
        <v>17</v>
      </c>
      <c r="I34" s="23">
        <f t="shared" si="9"/>
        <v>3793</v>
      </c>
      <c r="J34" s="23">
        <f t="shared" si="9"/>
        <v>9</v>
      </c>
      <c r="K34" s="23">
        <f t="shared" si="9"/>
        <v>7341</v>
      </c>
      <c r="L34" s="23">
        <f t="shared" si="9"/>
        <v>1</v>
      </c>
      <c r="M34" s="23">
        <f t="shared" si="9"/>
        <v>83</v>
      </c>
      <c r="N34" s="23">
        <f t="shared" si="9"/>
        <v>40</v>
      </c>
      <c r="O34" s="23">
        <f t="shared" si="9"/>
        <v>90961</v>
      </c>
      <c r="P34" s="23">
        <f t="shared" si="9"/>
        <v>368</v>
      </c>
      <c r="Q34" s="23">
        <f t="shared" si="9"/>
        <v>50287</v>
      </c>
      <c r="R34" s="23">
        <f t="shared" si="9"/>
        <v>408</v>
      </c>
      <c r="S34" s="23">
        <f t="shared" si="9"/>
        <v>141248</v>
      </c>
    </row>
    <row r="35" spans="1:19" ht="25.5" customHeight="1" x14ac:dyDescent="0.2">
      <c r="A35" s="63" t="s">
        <v>45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4"/>
    </row>
    <row r="36" spans="1:19" ht="17.25" customHeight="1" x14ac:dyDescent="0.2">
      <c r="A36" s="67" t="s">
        <v>15</v>
      </c>
      <c r="B36" s="65" t="s">
        <v>16</v>
      </c>
      <c r="C36" s="65"/>
      <c r="D36" s="65"/>
      <c r="E36" s="65"/>
      <c r="F36" s="65" t="s">
        <v>17</v>
      </c>
      <c r="G36" s="65"/>
      <c r="H36" s="65"/>
      <c r="I36" s="65"/>
      <c r="J36" s="65" t="s">
        <v>18</v>
      </c>
      <c r="K36" s="65"/>
      <c r="L36" s="65"/>
      <c r="M36" s="65"/>
      <c r="N36" s="65" t="s">
        <v>19</v>
      </c>
      <c r="O36" s="65"/>
      <c r="P36" s="65"/>
      <c r="Q36" s="65"/>
      <c r="R36" s="65"/>
      <c r="S36" s="66"/>
    </row>
    <row r="37" spans="1:19" ht="17.25" customHeight="1" x14ac:dyDescent="0.2">
      <c r="A37" s="68"/>
      <c r="B37" s="62" t="s">
        <v>20</v>
      </c>
      <c r="C37" s="62"/>
      <c r="D37" s="62" t="s">
        <v>21</v>
      </c>
      <c r="E37" s="62"/>
      <c r="F37" s="62" t="s">
        <v>20</v>
      </c>
      <c r="G37" s="62"/>
      <c r="H37" s="62" t="s">
        <v>21</v>
      </c>
      <c r="I37" s="62"/>
      <c r="J37" s="62" t="s">
        <v>20</v>
      </c>
      <c r="K37" s="62"/>
      <c r="L37" s="62" t="s">
        <v>21</v>
      </c>
      <c r="M37" s="62"/>
      <c r="N37" s="39" t="s">
        <v>20</v>
      </c>
      <c r="O37" s="39"/>
      <c r="P37" s="39" t="s">
        <v>21</v>
      </c>
      <c r="Q37" s="39"/>
      <c r="R37" s="39" t="s">
        <v>14</v>
      </c>
      <c r="S37" s="39"/>
    </row>
    <row r="38" spans="1:19" ht="17.25" customHeight="1" x14ac:dyDescent="0.2">
      <c r="A38" s="68"/>
      <c r="B38" s="14" t="s">
        <v>22</v>
      </c>
      <c r="C38" s="14" t="s">
        <v>23</v>
      </c>
      <c r="D38" s="14" t="s">
        <v>22</v>
      </c>
      <c r="E38" s="14" t="s">
        <v>23</v>
      </c>
      <c r="F38" s="14" t="s">
        <v>22</v>
      </c>
      <c r="G38" s="14" t="s">
        <v>23</v>
      </c>
      <c r="H38" s="14" t="s">
        <v>22</v>
      </c>
      <c r="I38" s="14" t="s">
        <v>23</v>
      </c>
      <c r="J38" s="14" t="s">
        <v>22</v>
      </c>
      <c r="K38" s="14" t="s">
        <v>23</v>
      </c>
      <c r="L38" s="14" t="s">
        <v>22</v>
      </c>
      <c r="M38" s="14" t="s">
        <v>23</v>
      </c>
      <c r="N38" s="14" t="s">
        <v>22</v>
      </c>
      <c r="O38" s="14" t="s">
        <v>23</v>
      </c>
      <c r="P38" s="14" t="s">
        <v>22</v>
      </c>
      <c r="Q38" s="14" t="s">
        <v>23</v>
      </c>
      <c r="R38" s="14" t="s">
        <v>22</v>
      </c>
      <c r="S38" s="15" t="s">
        <v>3</v>
      </c>
    </row>
    <row r="39" spans="1:19" ht="15.75" customHeight="1" x14ac:dyDescent="0.2">
      <c r="A39" s="16" t="s">
        <v>24</v>
      </c>
      <c r="B39" s="17">
        <v>14</v>
      </c>
      <c r="C39" s="17">
        <v>12262</v>
      </c>
      <c r="D39" s="17">
        <v>21</v>
      </c>
      <c r="E39" s="17">
        <v>5412.16</v>
      </c>
      <c r="F39" s="17">
        <v>1</v>
      </c>
      <c r="G39" s="17">
        <v>79.099999999999994</v>
      </c>
      <c r="H39" s="17">
        <v>1</v>
      </c>
      <c r="I39" s="17">
        <v>25.49</v>
      </c>
      <c r="J39" s="17">
        <v>0</v>
      </c>
      <c r="K39" s="17">
        <v>0</v>
      </c>
      <c r="L39" s="17">
        <v>0</v>
      </c>
      <c r="M39" s="17">
        <v>0</v>
      </c>
      <c r="N39" s="17">
        <f>SUM(J39,F39,B39)</f>
        <v>15</v>
      </c>
      <c r="O39" s="17">
        <f>SUM(K39,G39,C39)</f>
        <v>12341.1</v>
      </c>
      <c r="P39" s="17">
        <f t="shared" ref="P39:Q50" si="10">SUM(L39,H39,D39)</f>
        <v>22</v>
      </c>
      <c r="Q39" s="17">
        <f t="shared" si="10"/>
        <v>5437.65</v>
      </c>
      <c r="R39" s="17">
        <f>SUM(N39,P39)</f>
        <v>37</v>
      </c>
      <c r="S39" s="18">
        <f>SUM(O39,Q39)</f>
        <v>17778.75</v>
      </c>
    </row>
    <row r="40" spans="1:19" ht="15.75" customHeight="1" x14ac:dyDescent="0.2">
      <c r="A40" s="19" t="s">
        <v>5</v>
      </c>
      <c r="B40" s="20">
        <v>23</v>
      </c>
      <c r="C40" s="20">
        <v>10970.3</v>
      </c>
      <c r="D40" s="20">
        <v>33</v>
      </c>
      <c r="E40" s="20">
        <v>9862.9500000000007</v>
      </c>
      <c r="F40" s="20">
        <v>1</v>
      </c>
      <c r="G40" s="20">
        <v>49.32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f t="shared" ref="N40:O48" si="11">SUM(J40,F40,B40)</f>
        <v>24</v>
      </c>
      <c r="O40" s="20">
        <f t="shared" si="11"/>
        <v>11019.619999999999</v>
      </c>
      <c r="P40" s="20">
        <f t="shared" si="10"/>
        <v>33</v>
      </c>
      <c r="Q40" s="20">
        <f t="shared" si="10"/>
        <v>9862.9500000000007</v>
      </c>
      <c r="R40" s="20">
        <f t="shared" ref="R40:R50" si="12">SUM(N40,P40)</f>
        <v>57</v>
      </c>
      <c r="S40" s="21">
        <f t="shared" ref="S40:S50" si="13">SUM(O40,Q40)</f>
        <v>20882.57</v>
      </c>
    </row>
    <row r="41" spans="1:19" ht="15.75" customHeight="1" x14ac:dyDescent="0.2">
      <c r="A41" s="16" t="s">
        <v>6</v>
      </c>
      <c r="B41" s="17">
        <v>16</v>
      </c>
      <c r="C41" s="17">
        <v>6038.4</v>
      </c>
      <c r="D41" s="17">
        <v>30</v>
      </c>
      <c r="E41" s="17">
        <v>7046.22</v>
      </c>
      <c r="F41" s="17">
        <v>0</v>
      </c>
      <c r="G41" s="17">
        <v>0</v>
      </c>
      <c r="H41" s="17">
        <v>2</v>
      </c>
      <c r="I41" s="17">
        <v>112</v>
      </c>
      <c r="J41" s="17">
        <v>1</v>
      </c>
      <c r="K41" s="17">
        <v>132.1</v>
      </c>
      <c r="L41" s="17">
        <v>0</v>
      </c>
      <c r="M41" s="17">
        <v>0</v>
      </c>
      <c r="N41" s="17">
        <f t="shared" si="11"/>
        <v>17</v>
      </c>
      <c r="O41" s="17">
        <f t="shared" si="11"/>
        <v>6170.5</v>
      </c>
      <c r="P41" s="17">
        <f t="shared" si="10"/>
        <v>32</v>
      </c>
      <c r="Q41" s="17">
        <f t="shared" si="10"/>
        <v>7158.22</v>
      </c>
      <c r="R41" s="17">
        <f t="shared" si="12"/>
        <v>49</v>
      </c>
      <c r="S41" s="18">
        <f t="shared" si="13"/>
        <v>13328.720000000001</v>
      </c>
    </row>
    <row r="42" spans="1:19" ht="15.75" customHeight="1" x14ac:dyDescent="0.2">
      <c r="A42" s="19" t="s">
        <v>7</v>
      </c>
      <c r="B42" s="20">
        <v>14</v>
      </c>
      <c r="C42" s="20">
        <v>7544.45</v>
      </c>
      <c r="D42" s="20">
        <v>26</v>
      </c>
      <c r="E42" s="20">
        <v>7211.56</v>
      </c>
      <c r="F42" s="20">
        <v>0</v>
      </c>
      <c r="G42" s="20">
        <v>0</v>
      </c>
      <c r="H42" s="20">
        <v>0</v>
      </c>
      <c r="I42" s="20">
        <v>0</v>
      </c>
      <c r="J42" s="20">
        <v>2</v>
      </c>
      <c r="K42" s="20">
        <v>206.7</v>
      </c>
      <c r="L42" s="20">
        <v>0</v>
      </c>
      <c r="M42" s="20">
        <v>0</v>
      </c>
      <c r="N42" s="20">
        <f t="shared" si="11"/>
        <v>16</v>
      </c>
      <c r="O42" s="20">
        <f t="shared" si="11"/>
        <v>7751.15</v>
      </c>
      <c r="P42" s="20">
        <f>SUM(L42,H42,D42)</f>
        <v>26</v>
      </c>
      <c r="Q42" s="20">
        <f>SUM(M42,I42,E42)</f>
        <v>7211.56</v>
      </c>
      <c r="R42" s="20">
        <f t="shared" si="12"/>
        <v>42</v>
      </c>
      <c r="S42" s="21">
        <f t="shared" si="13"/>
        <v>14962.71</v>
      </c>
    </row>
    <row r="43" spans="1:19" ht="15.75" customHeight="1" x14ac:dyDescent="0.2">
      <c r="A43" s="16" t="s">
        <v>8</v>
      </c>
      <c r="B43" s="17">
        <v>9</v>
      </c>
      <c r="C43" s="17">
        <v>3736.4</v>
      </c>
      <c r="D43" s="17">
        <v>15</v>
      </c>
      <c r="E43" s="17">
        <v>4521.05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 t="shared" si="11"/>
        <v>9</v>
      </c>
      <c r="O43" s="17">
        <f t="shared" si="11"/>
        <v>3736.4</v>
      </c>
      <c r="P43" s="17">
        <f>SUM(L43,H43,D43)</f>
        <v>15</v>
      </c>
      <c r="Q43" s="17">
        <f>SUM(M43,I43,E43)</f>
        <v>4521.05</v>
      </c>
      <c r="R43" s="17">
        <f t="shared" si="12"/>
        <v>24</v>
      </c>
      <c r="S43" s="18">
        <f t="shared" si="13"/>
        <v>8257.4500000000007</v>
      </c>
    </row>
    <row r="44" spans="1:19" ht="15.75" customHeight="1" x14ac:dyDescent="0.2">
      <c r="A44" s="19" t="s">
        <v>9</v>
      </c>
      <c r="B44" s="20">
        <v>21</v>
      </c>
      <c r="C44" s="20">
        <v>8999.2000000000007</v>
      </c>
      <c r="D44" s="20">
        <v>19</v>
      </c>
      <c r="E44" s="20">
        <v>4017.4</v>
      </c>
      <c r="F44" s="20">
        <v>1</v>
      </c>
      <c r="G44" s="20">
        <v>93.3</v>
      </c>
      <c r="H44" s="20">
        <v>0</v>
      </c>
      <c r="I44" s="20">
        <v>0</v>
      </c>
      <c r="J44" s="20">
        <v>1</v>
      </c>
      <c r="K44" s="20">
        <v>152.80000000000001</v>
      </c>
      <c r="L44" s="20">
        <v>0</v>
      </c>
      <c r="M44" s="20">
        <v>0</v>
      </c>
      <c r="N44" s="20">
        <f t="shared" si="11"/>
        <v>23</v>
      </c>
      <c r="O44" s="20">
        <f t="shared" si="11"/>
        <v>9245.3000000000011</v>
      </c>
      <c r="P44" s="20">
        <f t="shared" si="10"/>
        <v>19</v>
      </c>
      <c r="Q44" s="20">
        <f t="shared" si="10"/>
        <v>4017.4</v>
      </c>
      <c r="R44" s="20">
        <f t="shared" si="12"/>
        <v>42</v>
      </c>
      <c r="S44" s="21">
        <f t="shared" si="13"/>
        <v>13262.7</v>
      </c>
    </row>
    <row r="45" spans="1:19" ht="15.75" customHeight="1" x14ac:dyDescent="0.2">
      <c r="A45" s="16" t="s">
        <v>25</v>
      </c>
      <c r="B45" s="17">
        <v>19</v>
      </c>
      <c r="C45" s="17">
        <v>8568.7999999999993</v>
      </c>
      <c r="D45" s="17">
        <v>30</v>
      </c>
      <c r="E45" s="17">
        <v>6333.6</v>
      </c>
      <c r="F45" s="17">
        <v>1</v>
      </c>
      <c r="G45" s="17">
        <v>32</v>
      </c>
      <c r="H45" s="17">
        <v>1</v>
      </c>
      <c r="I45" s="17">
        <v>50</v>
      </c>
      <c r="J45" s="17">
        <v>0</v>
      </c>
      <c r="K45" s="17">
        <v>0</v>
      </c>
      <c r="L45" s="17">
        <v>0</v>
      </c>
      <c r="M45" s="17">
        <v>0</v>
      </c>
      <c r="N45" s="17">
        <f t="shared" si="11"/>
        <v>20</v>
      </c>
      <c r="O45" s="17">
        <f t="shared" si="11"/>
        <v>8600.7999999999993</v>
      </c>
      <c r="P45" s="17">
        <f t="shared" si="10"/>
        <v>31</v>
      </c>
      <c r="Q45" s="17">
        <f t="shared" si="10"/>
        <v>6383.6</v>
      </c>
      <c r="R45" s="17">
        <f t="shared" si="12"/>
        <v>51</v>
      </c>
      <c r="S45" s="18">
        <f t="shared" si="13"/>
        <v>14984.4</v>
      </c>
    </row>
    <row r="46" spans="1:19" ht="15.75" customHeight="1" x14ac:dyDescent="0.2">
      <c r="A46" s="19" t="s">
        <v>26</v>
      </c>
      <c r="B46" s="20">
        <v>10</v>
      </c>
      <c r="C46" s="20">
        <v>4501.95</v>
      </c>
      <c r="D46" s="20">
        <v>20</v>
      </c>
      <c r="E46" s="20">
        <v>4746.3</v>
      </c>
      <c r="F46" s="20">
        <v>0</v>
      </c>
      <c r="G46" s="20">
        <v>0</v>
      </c>
      <c r="H46" s="20">
        <v>0</v>
      </c>
      <c r="I46" s="20">
        <v>0</v>
      </c>
      <c r="J46" s="20">
        <v>1</v>
      </c>
      <c r="K46" s="20">
        <v>128.6</v>
      </c>
      <c r="L46" s="20">
        <v>0</v>
      </c>
      <c r="M46" s="20">
        <v>0</v>
      </c>
      <c r="N46" s="20">
        <f t="shared" si="11"/>
        <v>11</v>
      </c>
      <c r="O46" s="20">
        <f t="shared" si="11"/>
        <v>4630.55</v>
      </c>
      <c r="P46" s="20">
        <f t="shared" si="10"/>
        <v>20</v>
      </c>
      <c r="Q46" s="20">
        <f t="shared" si="10"/>
        <v>4746.3</v>
      </c>
      <c r="R46" s="20">
        <f t="shared" si="12"/>
        <v>31</v>
      </c>
      <c r="S46" s="21">
        <f t="shared" si="13"/>
        <v>9376.85</v>
      </c>
    </row>
    <row r="47" spans="1:19" ht="18" customHeight="1" x14ac:dyDescent="0.2">
      <c r="A47" s="16" t="s">
        <v>10</v>
      </c>
      <c r="B47" s="17">
        <v>8</v>
      </c>
      <c r="C47" s="17">
        <v>4795.3</v>
      </c>
      <c r="D47" s="17">
        <v>12</v>
      </c>
      <c r="E47" s="17">
        <v>4255.75</v>
      </c>
      <c r="F47" s="17">
        <v>1</v>
      </c>
      <c r="G47" s="17">
        <v>88.07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f t="shared" si="11"/>
        <v>9</v>
      </c>
      <c r="O47" s="17">
        <f t="shared" si="11"/>
        <v>4883.37</v>
      </c>
      <c r="P47" s="17">
        <f t="shared" si="10"/>
        <v>12</v>
      </c>
      <c r="Q47" s="17">
        <f t="shared" si="10"/>
        <v>4255.75</v>
      </c>
      <c r="R47" s="17">
        <f t="shared" si="12"/>
        <v>21</v>
      </c>
      <c r="S47" s="18">
        <f t="shared" si="13"/>
        <v>9139.119999999999</v>
      </c>
    </row>
    <row r="48" spans="1:19" ht="16.5" customHeight="1" x14ac:dyDescent="0.2">
      <c r="A48" s="19" t="s">
        <v>11</v>
      </c>
      <c r="B48" s="20">
        <v>6</v>
      </c>
      <c r="C48" s="20">
        <v>2615.4</v>
      </c>
      <c r="D48" s="20">
        <v>12</v>
      </c>
      <c r="E48" s="20">
        <v>2823.05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f t="shared" si="11"/>
        <v>6</v>
      </c>
      <c r="O48" s="20">
        <f t="shared" si="11"/>
        <v>2615.4</v>
      </c>
      <c r="P48" s="20">
        <f t="shared" si="10"/>
        <v>12</v>
      </c>
      <c r="Q48" s="20">
        <f t="shared" si="10"/>
        <v>2823.05</v>
      </c>
      <c r="R48" s="20">
        <f t="shared" si="12"/>
        <v>18</v>
      </c>
      <c r="S48" s="21">
        <f t="shared" si="13"/>
        <v>5438.4500000000007</v>
      </c>
    </row>
    <row r="49" spans="1:19" ht="17.25" customHeight="1" x14ac:dyDescent="0.2">
      <c r="A49" s="16" t="s">
        <v>12</v>
      </c>
      <c r="B49" s="17">
        <v>6</v>
      </c>
      <c r="C49" s="17">
        <v>2415.6</v>
      </c>
      <c r="D49" s="17">
        <v>11</v>
      </c>
      <c r="E49" s="17">
        <v>2126.65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f t="shared" ref="N49:N50" si="14">SUM(B49,F49,J49)</f>
        <v>6</v>
      </c>
      <c r="O49" s="17">
        <f t="shared" ref="O49:O50" si="15">SUM(C49,G49,K49)</f>
        <v>2415.6</v>
      </c>
      <c r="P49" s="17">
        <f t="shared" si="10"/>
        <v>11</v>
      </c>
      <c r="Q49" s="17">
        <f t="shared" si="10"/>
        <v>2126.65</v>
      </c>
      <c r="R49" s="17">
        <f t="shared" si="12"/>
        <v>17</v>
      </c>
      <c r="S49" s="18">
        <f t="shared" si="13"/>
        <v>4542.25</v>
      </c>
    </row>
    <row r="50" spans="1:19" ht="17.25" customHeight="1" x14ac:dyDescent="0.2">
      <c r="A50" s="19" t="s">
        <v>13</v>
      </c>
      <c r="B50" s="20">
        <v>19</v>
      </c>
      <c r="C50" s="20">
        <v>13168.73</v>
      </c>
      <c r="D50" s="20">
        <v>28</v>
      </c>
      <c r="E50" s="20">
        <v>7543.75</v>
      </c>
      <c r="F50" s="20">
        <v>0</v>
      </c>
      <c r="G50" s="20">
        <v>0</v>
      </c>
      <c r="H50" s="20">
        <v>0</v>
      </c>
      <c r="I50" s="20">
        <v>0</v>
      </c>
      <c r="J50" s="20">
        <v>2</v>
      </c>
      <c r="K50" s="20">
        <v>307.85000000000002</v>
      </c>
      <c r="L50" s="20">
        <v>0</v>
      </c>
      <c r="M50" s="20">
        <v>0</v>
      </c>
      <c r="N50" s="20">
        <f t="shared" si="14"/>
        <v>21</v>
      </c>
      <c r="O50" s="20">
        <f t="shared" si="15"/>
        <v>13476.58</v>
      </c>
      <c r="P50" s="20">
        <f t="shared" si="10"/>
        <v>28</v>
      </c>
      <c r="Q50" s="20">
        <f t="shared" si="10"/>
        <v>7543.75</v>
      </c>
      <c r="R50" s="20">
        <f t="shared" si="12"/>
        <v>49</v>
      </c>
      <c r="S50" s="21">
        <f t="shared" si="13"/>
        <v>21020.33</v>
      </c>
    </row>
    <row r="51" spans="1:19" ht="15.75" customHeight="1" x14ac:dyDescent="0.2">
      <c r="A51" s="16" t="s">
        <v>14</v>
      </c>
      <c r="B51" s="17">
        <f>SUBTOTAL(9,B39:B50)</f>
        <v>165</v>
      </c>
      <c r="C51" s="17">
        <f t="shared" ref="C51:S51" si="16">SUBTOTAL(9,C39:C50)</f>
        <v>85616.53</v>
      </c>
      <c r="D51" s="17">
        <f t="shared" si="16"/>
        <v>257</v>
      </c>
      <c r="E51" s="17">
        <f t="shared" si="16"/>
        <v>65900.44</v>
      </c>
      <c r="F51" s="17">
        <f t="shared" si="16"/>
        <v>5</v>
      </c>
      <c r="G51" s="17">
        <f t="shared" si="16"/>
        <v>341.78999999999996</v>
      </c>
      <c r="H51" s="17">
        <f t="shared" si="16"/>
        <v>4</v>
      </c>
      <c r="I51" s="17">
        <f t="shared" si="16"/>
        <v>187.49</v>
      </c>
      <c r="J51" s="17">
        <f t="shared" si="16"/>
        <v>7</v>
      </c>
      <c r="K51" s="17">
        <f t="shared" si="16"/>
        <v>928.05</v>
      </c>
      <c r="L51" s="17">
        <f t="shared" si="16"/>
        <v>0</v>
      </c>
      <c r="M51" s="17">
        <f t="shared" si="16"/>
        <v>0</v>
      </c>
      <c r="N51" s="17">
        <f t="shared" si="16"/>
        <v>177</v>
      </c>
      <c r="O51" s="17">
        <f t="shared" si="16"/>
        <v>86886.37000000001</v>
      </c>
      <c r="P51" s="17">
        <f t="shared" si="16"/>
        <v>261</v>
      </c>
      <c r="Q51" s="17">
        <f t="shared" si="16"/>
        <v>66087.930000000008</v>
      </c>
      <c r="R51" s="17">
        <f t="shared" si="16"/>
        <v>438</v>
      </c>
      <c r="S51" s="17">
        <f t="shared" si="16"/>
        <v>152974.29999999999</v>
      </c>
    </row>
    <row r="52" spans="1:19" ht="25.5" customHeight="1" x14ac:dyDescent="0.2">
      <c r="A52" s="63" t="s">
        <v>46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4"/>
    </row>
    <row r="53" spans="1:19" ht="17.25" customHeight="1" x14ac:dyDescent="0.2">
      <c r="A53" s="67" t="s">
        <v>15</v>
      </c>
      <c r="B53" s="65" t="s">
        <v>16</v>
      </c>
      <c r="C53" s="65"/>
      <c r="D53" s="65"/>
      <c r="E53" s="65"/>
      <c r="F53" s="65" t="s">
        <v>17</v>
      </c>
      <c r="G53" s="65"/>
      <c r="H53" s="65"/>
      <c r="I53" s="65"/>
      <c r="J53" s="65" t="s">
        <v>18</v>
      </c>
      <c r="K53" s="65"/>
      <c r="L53" s="65"/>
      <c r="M53" s="65"/>
      <c r="N53" s="65" t="s">
        <v>19</v>
      </c>
      <c r="O53" s="65"/>
      <c r="P53" s="65"/>
      <c r="Q53" s="65"/>
      <c r="R53" s="65"/>
      <c r="S53" s="66"/>
    </row>
    <row r="54" spans="1:19" ht="15.75" customHeight="1" x14ac:dyDescent="0.2">
      <c r="A54" s="68"/>
      <c r="B54" s="62" t="s">
        <v>20</v>
      </c>
      <c r="C54" s="62"/>
      <c r="D54" s="62" t="s">
        <v>21</v>
      </c>
      <c r="E54" s="62"/>
      <c r="F54" s="62" t="s">
        <v>20</v>
      </c>
      <c r="G54" s="62"/>
      <c r="H54" s="62" t="s">
        <v>21</v>
      </c>
      <c r="I54" s="62"/>
      <c r="J54" s="62" t="s">
        <v>20</v>
      </c>
      <c r="K54" s="62"/>
      <c r="L54" s="62" t="s">
        <v>21</v>
      </c>
      <c r="M54" s="62"/>
      <c r="N54" s="39" t="s">
        <v>20</v>
      </c>
      <c r="O54" s="39"/>
      <c r="P54" s="39" t="s">
        <v>21</v>
      </c>
      <c r="Q54" s="39"/>
      <c r="R54" s="39" t="s">
        <v>14</v>
      </c>
      <c r="S54" s="39"/>
    </row>
    <row r="55" spans="1:19" ht="18.600000000000001" customHeight="1" x14ac:dyDescent="0.2">
      <c r="A55" s="68"/>
      <c r="B55" s="14" t="s">
        <v>22</v>
      </c>
      <c r="C55" s="14" t="s">
        <v>23</v>
      </c>
      <c r="D55" s="14" t="s">
        <v>22</v>
      </c>
      <c r="E55" s="14" t="s">
        <v>23</v>
      </c>
      <c r="F55" s="14" t="s">
        <v>22</v>
      </c>
      <c r="G55" s="14" t="s">
        <v>23</v>
      </c>
      <c r="H55" s="14" t="s">
        <v>22</v>
      </c>
      <c r="I55" s="14" t="s">
        <v>23</v>
      </c>
      <c r="J55" s="14" t="s">
        <v>22</v>
      </c>
      <c r="K55" s="14" t="s">
        <v>23</v>
      </c>
      <c r="L55" s="14" t="s">
        <v>22</v>
      </c>
      <c r="M55" s="14" t="s">
        <v>23</v>
      </c>
      <c r="N55" s="14" t="s">
        <v>22</v>
      </c>
      <c r="O55" s="14" t="s">
        <v>23</v>
      </c>
      <c r="P55" s="14" t="s">
        <v>22</v>
      </c>
      <c r="Q55" s="14" t="s">
        <v>23</v>
      </c>
      <c r="R55" s="14" t="s">
        <v>22</v>
      </c>
      <c r="S55" s="15" t="s">
        <v>3</v>
      </c>
    </row>
    <row r="56" spans="1:19" ht="15.75" customHeight="1" x14ac:dyDescent="0.2">
      <c r="A56" s="16" t="s">
        <v>24</v>
      </c>
      <c r="B56" s="17">
        <v>9</v>
      </c>
      <c r="C56" s="17">
        <v>3777.55</v>
      </c>
      <c r="D56" s="17">
        <v>7</v>
      </c>
      <c r="E56" s="17">
        <v>1138.02</v>
      </c>
      <c r="F56" s="17">
        <v>0</v>
      </c>
      <c r="G56" s="17">
        <v>0</v>
      </c>
      <c r="H56" s="17">
        <v>2</v>
      </c>
      <c r="I56" s="17">
        <v>81.19</v>
      </c>
      <c r="J56" s="17">
        <v>0</v>
      </c>
      <c r="K56" s="17">
        <v>0</v>
      </c>
      <c r="L56" s="17">
        <v>0</v>
      </c>
      <c r="M56" s="17">
        <v>0</v>
      </c>
      <c r="N56" s="17">
        <f>SUM(J56,F56,B56)</f>
        <v>9</v>
      </c>
      <c r="O56" s="17">
        <f>SUM(K56,G56,C56)</f>
        <v>3777.55</v>
      </c>
      <c r="P56" s="17">
        <f t="shared" ref="P56:Q67" si="17">SUM(L56,H56,D56)</f>
        <v>9</v>
      </c>
      <c r="Q56" s="17">
        <f t="shared" si="17"/>
        <v>1219.21</v>
      </c>
      <c r="R56" s="17">
        <f>SUM(N56,P56)</f>
        <v>18</v>
      </c>
      <c r="S56" s="18">
        <f>SUM(O56,Q56)</f>
        <v>4996.76</v>
      </c>
    </row>
    <row r="57" spans="1:19" ht="15.75" customHeight="1" x14ac:dyDescent="0.2">
      <c r="A57" s="19" t="s">
        <v>5</v>
      </c>
      <c r="B57" s="20">
        <v>19</v>
      </c>
      <c r="C57" s="20">
        <v>6625.76</v>
      </c>
      <c r="D57" s="20">
        <v>18</v>
      </c>
      <c r="E57" s="20">
        <v>16690.7</v>
      </c>
      <c r="F57" s="20">
        <v>1</v>
      </c>
      <c r="G57" s="20">
        <v>22.52</v>
      </c>
      <c r="H57" s="20">
        <v>2</v>
      </c>
      <c r="I57" s="20">
        <v>39.299999999999997</v>
      </c>
      <c r="J57" s="20">
        <v>0</v>
      </c>
      <c r="K57" s="20">
        <v>0</v>
      </c>
      <c r="L57" s="20">
        <v>0</v>
      </c>
      <c r="M57" s="20">
        <v>0</v>
      </c>
      <c r="N57" s="20">
        <f>SUM(J57,F57,B57)</f>
        <v>20</v>
      </c>
      <c r="O57" s="20">
        <f>SUM(K57,G57,C57)</f>
        <v>6648.2800000000007</v>
      </c>
      <c r="P57" s="20">
        <f t="shared" si="17"/>
        <v>20</v>
      </c>
      <c r="Q57" s="20">
        <f t="shared" si="17"/>
        <v>16730</v>
      </c>
      <c r="R57" s="20">
        <f t="shared" ref="R57:R67" si="18">SUM(N57,P57)</f>
        <v>40</v>
      </c>
      <c r="S57" s="21">
        <f t="shared" ref="S57:S67" si="19">SUM(O57,Q57)</f>
        <v>23378.28</v>
      </c>
    </row>
    <row r="58" spans="1:19" ht="15.75" customHeight="1" x14ac:dyDescent="0.2">
      <c r="A58" s="16" t="s">
        <v>6</v>
      </c>
      <c r="B58" s="17">
        <v>16</v>
      </c>
      <c r="C58" s="17">
        <v>11267.5</v>
      </c>
      <c r="D58" s="17">
        <v>22</v>
      </c>
      <c r="E58" s="17">
        <v>4028.59</v>
      </c>
      <c r="F58" s="17">
        <v>0</v>
      </c>
      <c r="G58" s="17">
        <v>0</v>
      </c>
      <c r="H58" s="17">
        <v>3</v>
      </c>
      <c r="I58" s="17">
        <v>198.6</v>
      </c>
      <c r="J58" s="17">
        <v>0</v>
      </c>
      <c r="K58" s="17">
        <v>0</v>
      </c>
      <c r="L58" s="17">
        <v>0</v>
      </c>
      <c r="M58" s="17">
        <v>0</v>
      </c>
      <c r="N58" s="17">
        <f t="shared" ref="N58:O67" si="20">SUM(J58,F58,B58)</f>
        <v>16</v>
      </c>
      <c r="O58" s="17">
        <f t="shared" si="20"/>
        <v>11267.5</v>
      </c>
      <c r="P58" s="17">
        <f t="shared" si="17"/>
        <v>25</v>
      </c>
      <c r="Q58" s="17">
        <f t="shared" si="17"/>
        <v>4227.1900000000005</v>
      </c>
      <c r="R58" s="17">
        <f t="shared" si="18"/>
        <v>41</v>
      </c>
      <c r="S58" s="18">
        <f t="shared" si="19"/>
        <v>15494.69</v>
      </c>
    </row>
    <row r="59" spans="1:19" ht="15.75" customHeight="1" x14ac:dyDescent="0.2">
      <c r="A59" s="19" t="s">
        <v>7</v>
      </c>
      <c r="B59" s="20">
        <v>8</v>
      </c>
      <c r="C59" s="20">
        <v>3143.58</v>
      </c>
      <c r="D59" s="20">
        <v>12</v>
      </c>
      <c r="E59" s="20">
        <v>1765.03</v>
      </c>
      <c r="F59" s="20">
        <v>1</v>
      </c>
      <c r="G59" s="20">
        <v>28.3</v>
      </c>
      <c r="H59" s="20">
        <v>5</v>
      </c>
      <c r="I59" s="20">
        <v>264.3</v>
      </c>
      <c r="J59" s="20">
        <v>0</v>
      </c>
      <c r="K59" s="20">
        <v>0</v>
      </c>
      <c r="L59" s="20">
        <v>0</v>
      </c>
      <c r="M59" s="20">
        <v>0</v>
      </c>
      <c r="N59" s="20">
        <f t="shared" si="20"/>
        <v>9</v>
      </c>
      <c r="O59" s="20">
        <f t="shared" si="20"/>
        <v>3171.88</v>
      </c>
      <c r="P59" s="20">
        <f t="shared" si="17"/>
        <v>17</v>
      </c>
      <c r="Q59" s="20">
        <f t="shared" si="17"/>
        <v>2029.33</v>
      </c>
      <c r="R59" s="20">
        <f t="shared" si="18"/>
        <v>26</v>
      </c>
      <c r="S59" s="21">
        <f t="shared" si="19"/>
        <v>5201.21</v>
      </c>
    </row>
    <row r="60" spans="1:19" ht="15.75" customHeight="1" x14ac:dyDescent="0.2">
      <c r="A60" s="16" t="s">
        <v>8</v>
      </c>
      <c r="B60" s="17">
        <v>7</v>
      </c>
      <c r="C60" s="17">
        <v>3812.53</v>
      </c>
      <c r="D60" s="17">
        <v>11</v>
      </c>
      <c r="E60" s="17">
        <v>1832.35</v>
      </c>
      <c r="F60" s="17">
        <v>1</v>
      </c>
      <c r="G60" s="17">
        <v>1851.15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 t="shared" si="20"/>
        <v>8</v>
      </c>
      <c r="O60" s="17">
        <f t="shared" si="20"/>
        <v>5663.68</v>
      </c>
      <c r="P60" s="17">
        <f t="shared" si="17"/>
        <v>11</v>
      </c>
      <c r="Q60" s="17">
        <f t="shared" si="17"/>
        <v>1832.35</v>
      </c>
      <c r="R60" s="17">
        <f t="shared" si="18"/>
        <v>19</v>
      </c>
      <c r="S60" s="18">
        <f t="shared" si="19"/>
        <v>7496.0300000000007</v>
      </c>
    </row>
    <row r="61" spans="1:19" ht="15.75" customHeight="1" x14ac:dyDescent="0.2">
      <c r="A61" s="19" t="s">
        <v>9</v>
      </c>
      <c r="B61" s="20">
        <v>9</v>
      </c>
      <c r="C61" s="20">
        <v>3119.85</v>
      </c>
      <c r="D61" s="20">
        <v>12</v>
      </c>
      <c r="E61" s="20">
        <v>1789.4</v>
      </c>
      <c r="F61" s="20">
        <v>0</v>
      </c>
      <c r="G61" s="20">
        <v>0</v>
      </c>
      <c r="H61" s="20">
        <v>1</v>
      </c>
      <c r="I61" s="20">
        <v>70</v>
      </c>
      <c r="J61" s="20">
        <v>0</v>
      </c>
      <c r="K61" s="20">
        <v>0</v>
      </c>
      <c r="L61" s="20">
        <v>0</v>
      </c>
      <c r="M61" s="20">
        <v>0</v>
      </c>
      <c r="N61" s="20">
        <f t="shared" si="20"/>
        <v>9</v>
      </c>
      <c r="O61" s="20">
        <f t="shared" si="20"/>
        <v>3119.85</v>
      </c>
      <c r="P61" s="20">
        <f t="shared" si="17"/>
        <v>13</v>
      </c>
      <c r="Q61" s="20">
        <f t="shared" si="17"/>
        <v>1859.4</v>
      </c>
      <c r="R61" s="20">
        <f t="shared" si="18"/>
        <v>22</v>
      </c>
      <c r="S61" s="21">
        <f t="shared" si="19"/>
        <v>4979.25</v>
      </c>
    </row>
    <row r="62" spans="1:19" ht="15.75" customHeight="1" x14ac:dyDescent="0.2">
      <c r="A62" s="16" t="s">
        <v>25</v>
      </c>
      <c r="B62" s="17">
        <v>5</v>
      </c>
      <c r="C62" s="17">
        <v>1130.01</v>
      </c>
      <c r="D62" s="17">
        <v>8</v>
      </c>
      <c r="E62" s="17">
        <v>1068.24</v>
      </c>
      <c r="F62" s="17">
        <v>0</v>
      </c>
      <c r="G62" s="17">
        <v>0</v>
      </c>
      <c r="H62" s="17">
        <v>1</v>
      </c>
      <c r="I62" s="17">
        <v>344.3</v>
      </c>
      <c r="J62" s="17">
        <v>0</v>
      </c>
      <c r="K62" s="17">
        <v>0</v>
      </c>
      <c r="L62" s="17">
        <v>0</v>
      </c>
      <c r="M62" s="17">
        <v>0</v>
      </c>
      <c r="N62" s="17">
        <f t="shared" si="20"/>
        <v>5</v>
      </c>
      <c r="O62" s="17">
        <f t="shared" si="20"/>
        <v>1130.01</v>
      </c>
      <c r="P62" s="17">
        <f t="shared" si="17"/>
        <v>9</v>
      </c>
      <c r="Q62" s="17">
        <f t="shared" si="17"/>
        <v>1412.54</v>
      </c>
      <c r="R62" s="17">
        <f t="shared" si="18"/>
        <v>14</v>
      </c>
      <c r="S62" s="18">
        <f t="shared" si="19"/>
        <v>2542.5500000000002</v>
      </c>
    </row>
    <row r="63" spans="1:19" ht="15.75" customHeight="1" x14ac:dyDescent="0.2">
      <c r="A63" s="19" t="s">
        <v>26</v>
      </c>
      <c r="B63" s="20">
        <v>15</v>
      </c>
      <c r="C63" s="20">
        <v>5896.39</v>
      </c>
      <c r="D63" s="20">
        <v>15</v>
      </c>
      <c r="E63" s="20">
        <v>2361.48</v>
      </c>
      <c r="F63" s="20">
        <v>0</v>
      </c>
      <c r="G63" s="20">
        <v>0</v>
      </c>
      <c r="H63" s="20">
        <v>1</v>
      </c>
      <c r="I63" s="20">
        <v>118</v>
      </c>
      <c r="J63" s="20">
        <v>0</v>
      </c>
      <c r="K63" s="20">
        <v>0</v>
      </c>
      <c r="L63" s="20">
        <v>0</v>
      </c>
      <c r="M63" s="20">
        <v>0</v>
      </c>
      <c r="N63" s="20">
        <f t="shared" si="20"/>
        <v>15</v>
      </c>
      <c r="O63" s="20">
        <f t="shared" si="20"/>
        <v>5896.39</v>
      </c>
      <c r="P63" s="20">
        <f t="shared" si="17"/>
        <v>16</v>
      </c>
      <c r="Q63" s="20">
        <f t="shared" si="17"/>
        <v>2479.48</v>
      </c>
      <c r="R63" s="20">
        <f t="shared" si="18"/>
        <v>31</v>
      </c>
      <c r="S63" s="21">
        <f t="shared" si="19"/>
        <v>8375.8700000000008</v>
      </c>
    </row>
    <row r="64" spans="1:19" ht="15.75" customHeight="1" x14ac:dyDescent="0.2">
      <c r="A64" s="16" t="s">
        <v>10</v>
      </c>
      <c r="B64" s="17">
        <v>5</v>
      </c>
      <c r="C64" s="17">
        <v>4954.8</v>
      </c>
      <c r="D64" s="17">
        <v>4</v>
      </c>
      <c r="E64" s="17">
        <v>689.1</v>
      </c>
      <c r="F64" s="17">
        <v>0</v>
      </c>
      <c r="G64" s="17">
        <v>0</v>
      </c>
      <c r="H64" s="17">
        <v>1</v>
      </c>
      <c r="I64" s="17">
        <v>57.5</v>
      </c>
      <c r="J64" s="17">
        <v>0</v>
      </c>
      <c r="K64" s="17">
        <v>0</v>
      </c>
      <c r="L64" s="17">
        <v>0</v>
      </c>
      <c r="M64" s="17">
        <v>0</v>
      </c>
      <c r="N64" s="17">
        <f t="shared" si="20"/>
        <v>5</v>
      </c>
      <c r="O64" s="17">
        <f t="shared" si="20"/>
        <v>4954.8</v>
      </c>
      <c r="P64" s="17">
        <f t="shared" si="17"/>
        <v>5</v>
      </c>
      <c r="Q64" s="17">
        <f t="shared" si="17"/>
        <v>746.6</v>
      </c>
      <c r="R64" s="17">
        <f t="shared" si="18"/>
        <v>10</v>
      </c>
      <c r="S64" s="18">
        <f t="shared" si="19"/>
        <v>5701.4000000000005</v>
      </c>
    </row>
    <row r="65" spans="1:19" ht="14.25" customHeight="1" x14ac:dyDescent="0.2">
      <c r="A65" s="19" t="s">
        <v>11</v>
      </c>
      <c r="B65" s="20">
        <v>2</v>
      </c>
      <c r="C65" s="20">
        <v>577.26</v>
      </c>
      <c r="D65" s="20">
        <v>17</v>
      </c>
      <c r="E65" s="20">
        <v>4012.23</v>
      </c>
      <c r="F65" s="20">
        <v>4</v>
      </c>
      <c r="G65" s="20">
        <v>18102.439999999999</v>
      </c>
      <c r="H65" s="20">
        <v>1</v>
      </c>
      <c r="I65" s="20">
        <v>21.98</v>
      </c>
      <c r="J65" s="20">
        <v>0</v>
      </c>
      <c r="K65" s="20">
        <v>0</v>
      </c>
      <c r="L65" s="20">
        <v>0</v>
      </c>
      <c r="M65" s="20">
        <v>0</v>
      </c>
      <c r="N65" s="20">
        <f t="shared" si="20"/>
        <v>6</v>
      </c>
      <c r="O65" s="20">
        <f t="shared" si="20"/>
        <v>18679.699999999997</v>
      </c>
      <c r="P65" s="20">
        <f t="shared" si="17"/>
        <v>18</v>
      </c>
      <c r="Q65" s="20">
        <f t="shared" si="17"/>
        <v>4034.21</v>
      </c>
      <c r="R65" s="20">
        <f t="shared" si="18"/>
        <v>24</v>
      </c>
      <c r="S65" s="21">
        <f t="shared" si="19"/>
        <v>22713.909999999996</v>
      </c>
    </row>
    <row r="66" spans="1:19" ht="15.75" customHeight="1" x14ac:dyDescent="0.2">
      <c r="A66" s="16" t="s">
        <v>12</v>
      </c>
      <c r="B66" s="17">
        <v>5</v>
      </c>
      <c r="C66" s="17">
        <v>1977.8</v>
      </c>
      <c r="D66" s="17">
        <v>15</v>
      </c>
      <c r="E66" s="17">
        <v>2222.56</v>
      </c>
      <c r="F66" s="17">
        <v>1</v>
      </c>
      <c r="G66" s="17">
        <v>36.700000000000003</v>
      </c>
      <c r="H66" s="17">
        <v>2</v>
      </c>
      <c r="I66" s="17">
        <v>138.36000000000001</v>
      </c>
      <c r="J66" s="17">
        <v>0</v>
      </c>
      <c r="K66" s="17">
        <v>0</v>
      </c>
      <c r="L66" s="17">
        <v>0</v>
      </c>
      <c r="M66" s="17">
        <v>0</v>
      </c>
      <c r="N66" s="17">
        <f t="shared" si="20"/>
        <v>6</v>
      </c>
      <c r="O66" s="17">
        <f t="shared" si="20"/>
        <v>2014.5</v>
      </c>
      <c r="P66" s="17">
        <f t="shared" si="17"/>
        <v>17</v>
      </c>
      <c r="Q66" s="17">
        <f t="shared" si="17"/>
        <v>2360.92</v>
      </c>
      <c r="R66" s="17">
        <f t="shared" si="18"/>
        <v>23</v>
      </c>
      <c r="S66" s="18">
        <f t="shared" si="19"/>
        <v>4375.42</v>
      </c>
    </row>
    <row r="67" spans="1:19" ht="18" customHeight="1" x14ac:dyDescent="0.2">
      <c r="A67" s="19" t="s">
        <v>13</v>
      </c>
      <c r="B67" s="20">
        <v>9</v>
      </c>
      <c r="C67" s="20">
        <v>4970.67</v>
      </c>
      <c r="D67" s="20">
        <v>27</v>
      </c>
      <c r="E67" s="20">
        <v>5887.92</v>
      </c>
      <c r="F67" s="20">
        <v>2</v>
      </c>
      <c r="G67" s="20">
        <v>1011.6</v>
      </c>
      <c r="H67" s="20">
        <v>14</v>
      </c>
      <c r="I67" s="20">
        <v>212.6</v>
      </c>
      <c r="J67" s="20">
        <v>0</v>
      </c>
      <c r="K67" s="20">
        <v>0</v>
      </c>
      <c r="L67" s="20">
        <v>0</v>
      </c>
      <c r="M67" s="20">
        <v>0</v>
      </c>
      <c r="N67" s="20">
        <f t="shared" si="20"/>
        <v>11</v>
      </c>
      <c r="O67" s="20">
        <f t="shared" si="20"/>
        <v>5982.27</v>
      </c>
      <c r="P67" s="20">
        <f t="shared" si="17"/>
        <v>41</v>
      </c>
      <c r="Q67" s="20">
        <f t="shared" si="17"/>
        <v>6100.52</v>
      </c>
      <c r="R67" s="20">
        <f t="shared" si="18"/>
        <v>52</v>
      </c>
      <c r="S67" s="21">
        <f t="shared" si="19"/>
        <v>12082.79</v>
      </c>
    </row>
    <row r="68" spans="1:19" ht="15.75" customHeight="1" x14ac:dyDescent="0.2">
      <c r="A68" s="16" t="s">
        <v>14</v>
      </c>
      <c r="B68" s="17">
        <f>SUBTOTAL(9,B56:B67)</f>
        <v>109</v>
      </c>
      <c r="C68" s="17">
        <f t="shared" ref="C68:S68" si="21">SUBTOTAL(9,C56:C67)</f>
        <v>51253.700000000004</v>
      </c>
      <c r="D68" s="17">
        <f t="shared" si="21"/>
        <v>168</v>
      </c>
      <c r="E68" s="17">
        <f t="shared" si="21"/>
        <v>43485.619999999995</v>
      </c>
      <c r="F68" s="17">
        <f t="shared" si="21"/>
        <v>10</v>
      </c>
      <c r="G68" s="17">
        <f t="shared" si="21"/>
        <v>21052.71</v>
      </c>
      <c r="H68" s="17">
        <f t="shared" si="21"/>
        <v>33</v>
      </c>
      <c r="I68" s="17">
        <f t="shared" si="21"/>
        <v>1546.13</v>
      </c>
      <c r="J68" s="17">
        <f t="shared" si="21"/>
        <v>0</v>
      </c>
      <c r="K68" s="17">
        <f t="shared" si="21"/>
        <v>0</v>
      </c>
      <c r="L68" s="17">
        <f t="shared" si="21"/>
        <v>0</v>
      </c>
      <c r="M68" s="17">
        <f t="shared" si="21"/>
        <v>0</v>
      </c>
      <c r="N68" s="17">
        <f t="shared" si="21"/>
        <v>119</v>
      </c>
      <c r="O68" s="17">
        <f t="shared" si="21"/>
        <v>72306.410000000018</v>
      </c>
      <c r="P68" s="17">
        <f t="shared" si="21"/>
        <v>201</v>
      </c>
      <c r="Q68" s="17">
        <f t="shared" si="21"/>
        <v>45031.75</v>
      </c>
      <c r="R68" s="17">
        <f t="shared" si="21"/>
        <v>320</v>
      </c>
      <c r="S68" s="17">
        <f t="shared" si="21"/>
        <v>117338.15999999997</v>
      </c>
    </row>
    <row r="69" spans="1:19" s="8" customFormat="1" ht="11.25" customHeight="1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ht="28.5" customHeight="1" x14ac:dyDescent="0.2">
      <c r="A70" s="63" t="s">
        <v>47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4"/>
    </row>
    <row r="71" spans="1:19" s="8" customFormat="1" ht="15.75" customHeight="1" x14ac:dyDescent="0.2">
      <c r="A71" s="67" t="s">
        <v>15</v>
      </c>
      <c r="B71" s="65" t="s">
        <v>16</v>
      </c>
      <c r="C71" s="65"/>
      <c r="D71" s="65"/>
      <c r="E71" s="65"/>
      <c r="F71" s="65" t="s">
        <v>17</v>
      </c>
      <c r="G71" s="65"/>
      <c r="H71" s="65"/>
      <c r="I71" s="65"/>
      <c r="J71" s="65" t="s">
        <v>18</v>
      </c>
      <c r="K71" s="65"/>
      <c r="L71" s="65"/>
      <c r="M71" s="65"/>
      <c r="N71" s="65" t="s">
        <v>19</v>
      </c>
      <c r="O71" s="65"/>
      <c r="P71" s="65"/>
      <c r="Q71" s="65"/>
      <c r="R71" s="65"/>
      <c r="S71" s="66"/>
    </row>
    <row r="72" spans="1:19" s="8" customFormat="1" ht="15.75" customHeight="1" x14ac:dyDescent="0.2">
      <c r="A72" s="68"/>
      <c r="B72" s="62" t="s">
        <v>20</v>
      </c>
      <c r="C72" s="62"/>
      <c r="D72" s="62" t="s">
        <v>21</v>
      </c>
      <c r="E72" s="62"/>
      <c r="F72" s="62" t="s">
        <v>20</v>
      </c>
      <c r="G72" s="62"/>
      <c r="H72" s="62" t="s">
        <v>21</v>
      </c>
      <c r="I72" s="62"/>
      <c r="J72" s="62" t="s">
        <v>20</v>
      </c>
      <c r="K72" s="62"/>
      <c r="L72" s="62" t="s">
        <v>21</v>
      </c>
      <c r="M72" s="62"/>
      <c r="N72" s="39" t="s">
        <v>20</v>
      </c>
      <c r="O72" s="39"/>
      <c r="P72" s="39" t="s">
        <v>21</v>
      </c>
      <c r="Q72" s="39"/>
      <c r="R72" s="39" t="s">
        <v>14</v>
      </c>
      <c r="S72" s="40"/>
    </row>
    <row r="73" spans="1:19" s="8" customFormat="1" ht="15.75" customHeight="1" x14ac:dyDescent="0.2">
      <c r="A73" s="68"/>
      <c r="B73" s="14" t="s">
        <v>22</v>
      </c>
      <c r="C73" s="14" t="s">
        <v>23</v>
      </c>
      <c r="D73" s="14" t="s">
        <v>22</v>
      </c>
      <c r="E73" s="14" t="s">
        <v>23</v>
      </c>
      <c r="F73" s="14" t="s">
        <v>22</v>
      </c>
      <c r="G73" s="14" t="s">
        <v>23</v>
      </c>
      <c r="H73" s="14" t="s">
        <v>22</v>
      </c>
      <c r="I73" s="14" t="s">
        <v>23</v>
      </c>
      <c r="J73" s="14" t="s">
        <v>22</v>
      </c>
      <c r="K73" s="14" t="s">
        <v>23</v>
      </c>
      <c r="L73" s="14" t="s">
        <v>22</v>
      </c>
      <c r="M73" s="14" t="s">
        <v>23</v>
      </c>
      <c r="N73" s="14" t="s">
        <v>22</v>
      </c>
      <c r="O73" s="14" t="s">
        <v>23</v>
      </c>
      <c r="P73" s="14" t="s">
        <v>22</v>
      </c>
      <c r="Q73" s="14" t="s">
        <v>23</v>
      </c>
      <c r="R73" s="14" t="s">
        <v>22</v>
      </c>
      <c r="S73" s="15" t="s">
        <v>3</v>
      </c>
    </row>
    <row r="74" spans="1:19" s="8" customFormat="1" ht="15.75" customHeight="1" x14ac:dyDescent="0.2">
      <c r="A74" s="16" t="s">
        <v>24</v>
      </c>
      <c r="B74" s="17">
        <v>3</v>
      </c>
      <c r="C74" s="17">
        <v>6705.5</v>
      </c>
      <c r="D74" s="17">
        <v>1</v>
      </c>
      <c r="E74" s="17">
        <v>648.5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f>SUM(J74,F74,B74)</f>
        <v>3</v>
      </c>
      <c r="O74" s="17">
        <f>SUM(K74,G74,C74)</f>
        <v>6705.5</v>
      </c>
      <c r="P74" s="17">
        <f t="shared" ref="P74:P85" si="22">SUM(L74,H74,D74)</f>
        <v>1</v>
      </c>
      <c r="Q74" s="17">
        <f t="shared" ref="Q74:Q85" si="23">SUM(M74,I74,E74)</f>
        <v>648.5</v>
      </c>
      <c r="R74" s="17">
        <f>SUM(N74,P74)</f>
        <v>4</v>
      </c>
      <c r="S74" s="18">
        <f>SUM(O74,Q74)</f>
        <v>7354</v>
      </c>
    </row>
    <row r="75" spans="1:19" s="8" customFormat="1" ht="15.75" customHeight="1" x14ac:dyDescent="0.2">
      <c r="A75" s="19" t="s">
        <v>5</v>
      </c>
      <c r="B75" s="20">
        <v>11</v>
      </c>
      <c r="C75" s="20">
        <v>14255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f>SUM(J75,F75,B75)</f>
        <v>11</v>
      </c>
      <c r="O75" s="20">
        <f>SUM(K75,G75,C75)</f>
        <v>14255</v>
      </c>
      <c r="P75" s="20">
        <f t="shared" si="22"/>
        <v>0</v>
      </c>
      <c r="Q75" s="20">
        <f t="shared" si="23"/>
        <v>0</v>
      </c>
      <c r="R75" s="20">
        <f t="shared" ref="R75:R85" si="24">SUM(N75,P75)</f>
        <v>11</v>
      </c>
      <c r="S75" s="21">
        <f t="shared" ref="S75:S85" si="25">SUM(O75,Q75)</f>
        <v>14255</v>
      </c>
    </row>
    <row r="76" spans="1:19" s="8" customFormat="1" ht="15.75" customHeight="1" x14ac:dyDescent="0.2">
      <c r="A76" s="16" t="s">
        <v>6</v>
      </c>
      <c r="B76" s="17">
        <v>4</v>
      </c>
      <c r="C76" s="17">
        <v>2054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f t="shared" ref="N76:N85" si="26">SUM(J76,F76,B76)</f>
        <v>4</v>
      </c>
      <c r="O76" s="17">
        <f t="shared" ref="O76:O85" si="27">SUM(K76,G76,C76)</f>
        <v>2054</v>
      </c>
      <c r="P76" s="17">
        <f t="shared" si="22"/>
        <v>0</v>
      </c>
      <c r="Q76" s="17">
        <f t="shared" si="23"/>
        <v>0</v>
      </c>
      <c r="R76" s="17">
        <f t="shared" si="24"/>
        <v>4</v>
      </c>
      <c r="S76" s="18">
        <f t="shared" si="25"/>
        <v>2054</v>
      </c>
    </row>
    <row r="77" spans="1:19" s="8" customFormat="1" ht="15.75" customHeight="1" x14ac:dyDescent="0.2">
      <c r="A77" s="19" t="s">
        <v>7</v>
      </c>
      <c r="B77" s="20">
        <v>9</v>
      </c>
      <c r="C77" s="20">
        <v>9846</v>
      </c>
      <c r="D77" s="20">
        <v>1</v>
      </c>
      <c r="E77" s="20">
        <v>159</v>
      </c>
      <c r="F77" s="20">
        <v>0</v>
      </c>
      <c r="G77" s="20">
        <v>115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f t="shared" si="26"/>
        <v>9</v>
      </c>
      <c r="O77" s="20">
        <f t="shared" si="27"/>
        <v>9961</v>
      </c>
      <c r="P77" s="20">
        <f t="shared" si="22"/>
        <v>1</v>
      </c>
      <c r="Q77" s="20">
        <f t="shared" si="23"/>
        <v>159</v>
      </c>
      <c r="R77" s="20">
        <f t="shared" si="24"/>
        <v>10</v>
      </c>
      <c r="S77" s="21">
        <f t="shared" si="25"/>
        <v>10120</v>
      </c>
    </row>
    <row r="78" spans="1:19" s="8" customFormat="1" ht="15.75" customHeight="1" x14ac:dyDescent="0.2">
      <c r="A78" s="16" t="s">
        <v>8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f t="shared" si="26"/>
        <v>0</v>
      </c>
      <c r="O78" s="17">
        <f t="shared" si="27"/>
        <v>0</v>
      </c>
      <c r="P78" s="17">
        <f t="shared" si="22"/>
        <v>0</v>
      </c>
      <c r="Q78" s="17">
        <f t="shared" si="23"/>
        <v>0</v>
      </c>
      <c r="R78" s="17">
        <f t="shared" si="24"/>
        <v>0</v>
      </c>
      <c r="S78" s="18">
        <f t="shared" si="25"/>
        <v>0</v>
      </c>
    </row>
    <row r="79" spans="1:19" s="8" customFormat="1" ht="15.75" customHeight="1" x14ac:dyDescent="0.2">
      <c r="A79" s="19" t="s">
        <v>9</v>
      </c>
      <c r="B79" s="20">
        <v>10</v>
      </c>
      <c r="C79" s="20">
        <v>16011</v>
      </c>
      <c r="D79" s="20">
        <v>1</v>
      </c>
      <c r="E79" s="20">
        <v>1770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f t="shared" si="26"/>
        <v>10</v>
      </c>
      <c r="O79" s="20">
        <f t="shared" si="27"/>
        <v>16011</v>
      </c>
      <c r="P79" s="20">
        <f t="shared" si="22"/>
        <v>1</v>
      </c>
      <c r="Q79" s="20">
        <f t="shared" si="23"/>
        <v>1770</v>
      </c>
      <c r="R79" s="20">
        <f t="shared" si="24"/>
        <v>11</v>
      </c>
      <c r="S79" s="21">
        <f t="shared" si="25"/>
        <v>17781</v>
      </c>
    </row>
    <row r="80" spans="1:19" s="8" customFormat="1" ht="15.75" customHeight="1" x14ac:dyDescent="0.2">
      <c r="A80" s="16" t="s">
        <v>25</v>
      </c>
      <c r="B80" s="17">
        <v>9</v>
      </c>
      <c r="C80" s="17">
        <v>32344</v>
      </c>
      <c r="D80" s="17">
        <v>2</v>
      </c>
      <c r="E80" s="17">
        <v>1931.9</v>
      </c>
      <c r="F80" s="17">
        <v>1</v>
      </c>
      <c r="G80" s="17">
        <v>339.5</v>
      </c>
      <c r="H80" s="17">
        <v>0</v>
      </c>
      <c r="I80" s="17">
        <v>31.5</v>
      </c>
      <c r="J80" s="17">
        <v>0</v>
      </c>
      <c r="K80" s="17">
        <v>0</v>
      </c>
      <c r="L80" s="17">
        <v>0</v>
      </c>
      <c r="M80" s="17">
        <v>0</v>
      </c>
      <c r="N80" s="17">
        <f t="shared" si="26"/>
        <v>10</v>
      </c>
      <c r="O80" s="17">
        <f t="shared" si="27"/>
        <v>32683.5</v>
      </c>
      <c r="P80" s="17">
        <f t="shared" si="22"/>
        <v>2</v>
      </c>
      <c r="Q80" s="17">
        <f t="shared" si="23"/>
        <v>1963.4</v>
      </c>
      <c r="R80" s="17">
        <f t="shared" si="24"/>
        <v>12</v>
      </c>
      <c r="S80" s="18">
        <f t="shared" si="25"/>
        <v>34646.9</v>
      </c>
    </row>
    <row r="81" spans="1:19" s="8" customFormat="1" ht="15.75" customHeight="1" x14ac:dyDescent="0.2">
      <c r="A81" s="19" t="s">
        <v>26</v>
      </c>
      <c r="B81" s="20">
        <v>4</v>
      </c>
      <c r="C81" s="20">
        <v>6644.15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f t="shared" si="26"/>
        <v>4</v>
      </c>
      <c r="O81" s="20">
        <f t="shared" si="27"/>
        <v>6644.15</v>
      </c>
      <c r="P81" s="20">
        <f t="shared" si="22"/>
        <v>0</v>
      </c>
      <c r="Q81" s="20">
        <f t="shared" si="23"/>
        <v>0</v>
      </c>
      <c r="R81" s="20">
        <f t="shared" si="24"/>
        <v>4</v>
      </c>
      <c r="S81" s="21">
        <f t="shared" si="25"/>
        <v>6644.15</v>
      </c>
    </row>
    <row r="82" spans="1:19" s="8" customFormat="1" ht="13.5" customHeight="1" x14ac:dyDescent="0.2">
      <c r="A82" s="16" t="s">
        <v>10</v>
      </c>
      <c r="B82" s="17">
        <v>1</v>
      </c>
      <c r="C82" s="17">
        <v>1650</v>
      </c>
      <c r="D82" s="17">
        <v>0</v>
      </c>
      <c r="E82" s="17">
        <v>0</v>
      </c>
      <c r="F82" s="17">
        <v>1</v>
      </c>
      <c r="G82" s="17">
        <v>42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f t="shared" si="26"/>
        <v>2</v>
      </c>
      <c r="O82" s="17">
        <f t="shared" si="27"/>
        <v>1692</v>
      </c>
      <c r="P82" s="17">
        <f t="shared" si="22"/>
        <v>0</v>
      </c>
      <c r="Q82" s="17">
        <f t="shared" si="23"/>
        <v>0</v>
      </c>
      <c r="R82" s="17">
        <f t="shared" si="24"/>
        <v>2</v>
      </c>
      <c r="S82" s="18">
        <f t="shared" si="25"/>
        <v>1692</v>
      </c>
    </row>
    <row r="83" spans="1:19" s="8" customFormat="1" ht="14.25" customHeight="1" x14ac:dyDescent="0.2">
      <c r="A83" s="19" t="s">
        <v>11</v>
      </c>
      <c r="B83" s="20">
        <v>4</v>
      </c>
      <c r="C83" s="20">
        <v>46266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f t="shared" si="26"/>
        <v>4</v>
      </c>
      <c r="O83" s="20">
        <f t="shared" si="27"/>
        <v>46266</v>
      </c>
      <c r="P83" s="20">
        <f t="shared" si="22"/>
        <v>0</v>
      </c>
      <c r="Q83" s="20">
        <f t="shared" si="23"/>
        <v>0</v>
      </c>
      <c r="R83" s="20">
        <f t="shared" si="24"/>
        <v>4</v>
      </c>
      <c r="S83" s="21">
        <f t="shared" si="25"/>
        <v>46266</v>
      </c>
    </row>
    <row r="84" spans="1:19" s="8" customFormat="1" ht="15.75" customHeight="1" x14ac:dyDescent="0.2">
      <c r="A84" s="16" t="s">
        <v>12</v>
      </c>
      <c r="B84" s="17">
        <v>1</v>
      </c>
      <c r="C84" s="17">
        <v>450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f t="shared" si="26"/>
        <v>1</v>
      </c>
      <c r="O84" s="17">
        <f t="shared" si="27"/>
        <v>450</v>
      </c>
      <c r="P84" s="17">
        <f t="shared" si="22"/>
        <v>0</v>
      </c>
      <c r="Q84" s="17">
        <f t="shared" si="23"/>
        <v>0</v>
      </c>
      <c r="R84" s="17">
        <f t="shared" si="24"/>
        <v>1</v>
      </c>
      <c r="S84" s="18">
        <f t="shared" si="25"/>
        <v>450</v>
      </c>
    </row>
    <row r="85" spans="1:19" s="8" customFormat="1" ht="16.5" customHeight="1" x14ac:dyDescent="0.2">
      <c r="A85" s="19" t="s">
        <v>13</v>
      </c>
      <c r="B85" s="20">
        <v>13</v>
      </c>
      <c r="C85" s="20">
        <v>185</v>
      </c>
      <c r="D85" s="20">
        <v>1</v>
      </c>
      <c r="E85" s="20">
        <v>0</v>
      </c>
      <c r="F85" s="20">
        <v>2</v>
      </c>
      <c r="G85" s="20">
        <v>108.43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f t="shared" si="26"/>
        <v>15</v>
      </c>
      <c r="O85" s="20">
        <f t="shared" si="27"/>
        <v>293.43</v>
      </c>
      <c r="P85" s="20">
        <f t="shared" si="22"/>
        <v>1</v>
      </c>
      <c r="Q85" s="20">
        <f t="shared" si="23"/>
        <v>0</v>
      </c>
      <c r="R85" s="20">
        <f t="shared" si="24"/>
        <v>16</v>
      </c>
      <c r="S85" s="21">
        <f t="shared" si="25"/>
        <v>293.43</v>
      </c>
    </row>
    <row r="86" spans="1:19" s="8" customFormat="1" ht="15.75" customHeight="1" x14ac:dyDescent="0.2">
      <c r="A86" s="16" t="s">
        <v>14</v>
      </c>
      <c r="B86" s="17">
        <f>SUBTOTAL(9,B74:B85)</f>
        <v>69</v>
      </c>
      <c r="C86" s="17">
        <f t="shared" ref="C86:S86" si="28">SUBTOTAL(9,C74:C85)</f>
        <v>136410.65</v>
      </c>
      <c r="D86" s="17">
        <f t="shared" si="28"/>
        <v>6</v>
      </c>
      <c r="E86" s="17">
        <f t="shared" si="28"/>
        <v>4509.3999999999996</v>
      </c>
      <c r="F86" s="17">
        <f t="shared" si="28"/>
        <v>4</v>
      </c>
      <c r="G86" s="17">
        <f t="shared" si="28"/>
        <v>604.93000000000006</v>
      </c>
      <c r="H86" s="17">
        <f t="shared" si="28"/>
        <v>0</v>
      </c>
      <c r="I86" s="17">
        <f t="shared" si="28"/>
        <v>31.5</v>
      </c>
      <c r="J86" s="17">
        <f t="shared" si="28"/>
        <v>0</v>
      </c>
      <c r="K86" s="17">
        <f t="shared" si="28"/>
        <v>0</v>
      </c>
      <c r="L86" s="17">
        <f t="shared" si="28"/>
        <v>0</v>
      </c>
      <c r="M86" s="17">
        <f t="shared" si="28"/>
        <v>0</v>
      </c>
      <c r="N86" s="17">
        <f t="shared" si="28"/>
        <v>73</v>
      </c>
      <c r="O86" s="17">
        <f t="shared" si="28"/>
        <v>137015.57999999999</v>
      </c>
      <c r="P86" s="17">
        <f t="shared" si="28"/>
        <v>6</v>
      </c>
      <c r="Q86" s="17">
        <f t="shared" si="28"/>
        <v>4540.8999999999996</v>
      </c>
      <c r="R86" s="17">
        <f t="shared" si="28"/>
        <v>79</v>
      </c>
      <c r="S86" s="17">
        <f t="shared" si="28"/>
        <v>141556.47999999998</v>
      </c>
    </row>
    <row r="87" spans="1:19" s="8" customFormat="1" ht="11.25" customHeight="1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25.5" customHeight="1" x14ac:dyDescent="0.2">
      <c r="A88" s="63" t="s">
        <v>48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4"/>
    </row>
    <row r="89" spans="1:19" ht="17.25" customHeight="1" x14ac:dyDescent="0.2">
      <c r="A89" s="69" t="s">
        <v>15</v>
      </c>
      <c r="B89" s="37" t="s">
        <v>16</v>
      </c>
      <c r="C89" s="37"/>
      <c r="D89" s="37"/>
      <c r="E89" s="37"/>
      <c r="F89" s="37" t="s">
        <v>17</v>
      </c>
      <c r="G89" s="37"/>
      <c r="H89" s="37"/>
      <c r="I89" s="37"/>
      <c r="J89" s="37" t="s">
        <v>18</v>
      </c>
      <c r="K89" s="37"/>
      <c r="L89" s="37"/>
      <c r="M89" s="37"/>
      <c r="N89" s="37" t="s">
        <v>19</v>
      </c>
      <c r="O89" s="37"/>
      <c r="P89" s="37"/>
      <c r="Q89" s="37"/>
      <c r="R89" s="37"/>
      <c r="S89" s="37"/>
    </row>
    <row r="90" spans="1:19" ht="17.25" customHeight="1" x14ac:dyDescent="0.2">
      <c r="A90" s="70"/>
      <c r="B90" s="72" t="s">
        <v>20</v>
      </c>
      <c r="C90" s="72"/>
      <c r="D90" s="72" t="s">
        <v>21</v>
      </c>
      <c r="E90" s="72"/>
      <c r="F90" s="72" t="s">
        <v>20</v>
      </c>
      <c r="G90" s="72"/>
      <c r="H90" s="72" t="s">
        <v>21</v>
      </c>
      <c r="I90" s="72"/>
      <c r="J90" s="72" t="s">
        <v>20</v>
      </c>
      <c r="K90" s="72"/>
      <c r="L90" s="72" t="s">
        <v>21</v>
      </c>
      <c r="M90" s="72"/>
      <c r="N90" s="38" t="s">
        <v>20</v>
      </c>
      <c r="O90" s="38"/>
      <c r="P90" s="38" t="s">
        <v>21</v>
      </c>
      <c r="Q90" s="38"/>
      <c r="R90" s="72" t="s">
        <v>14</v>
      </c>
      <c r="S90" s="73"/>
    </row>
    <row r="91" spans="1:19" ht="17.25" customHeight="1" x14ac:dyDescent="0.2">
      <c r="A91" s="71"/>
      <c r="B91" s="26" t="s">
        <v>22</v>
      </c>
      <c r="C91" s="26" t="s">
        <v>23</v>
      </c>
      <c r="D91" s="26" t="s">
        <v>22</v>
      </c>
      <c r="E91" s="26" t="s">
        <v>23</v>
      </c>
      <c r="F91" s="26" t="s">
        <v>22</v>
      </c>
      <c r="G91" s="26" t="s">
        <v>23</v>
      </c>
      <c r="H91" s="26" t="s">
        <v>22</v>
      </c>
      <c r="I91" s="27" t="s">
        <v>23</v>
      </c>
      <c r="J91" s="26" t="s">
        <v>22</v>
      </c>
      <c r="K91" s="26" t="s">
        <v>23</v>
      </c>
      <c r="L91" s="26" t="s">
        <v>22</v>
      </c>
      <c r="M91" s="27" t="s">
        <v>23</v>
      </c>
      <c r="N91" s="26" t="s">
        <v>22</v>
      </c>
      <c r="O91" s="26" t="s">
        <v>23</v>
      </c>
      <c r="P91" s="26" t="s">
        <v>22</v>
      </c>
      <c r="Q91" s="26" t="s">
        <v>23</v>
      </c>
      <c r="R91" s="26" t="s">
        <v>22</v>
      </c>
      <c r="S91" s="28" t="s">
        <v>3</v>
      </c>
    </row>
    <row r="92" spans="1:19" ht="15.75" customHeight="1" x14ac:dyDescent="0.2">
      <c r="A92" s="25" t="s">
        <v>24</v>
      </c>
      <c r="B92" s="52">
        <f t="shared" ref="B92:M92" si="29">SUM(B56,B39,B22,B5,B74)</f>
        <v>32</v>
      </c>
      <c r="C92" s="52">
        <f t="shared" si="29"/>
        <v>99041.05</v>
      </c>
      <c r="D92" s="52">
        <f t="shared" si="29"/>
        <v>52</v>
      </c>
      <c r="E92" s="52">
        <f t="shared" si="29"/>
        <v>11493.48</v>
      </c>
      <c r="F92" s="52">
        <f t="shared" si="29"/>
        <v>1</v>
      </c>
      <c r="G92" s="52">
        <f t="shared" si="29"/>
        <v>79.099999999999994</v>
      </c>
      <c r="H92" s="52">
        <f t="shared" si="29"/>
        <v>7</v>
      </c>
      <c r="I92" s="52">
        <f t="shared" si="29"/>
        <v>269.68</v>
      </c>
      <c r="J92" s="52">
        <f t="shared" si="29"/>
        <v>0</v>
      </c>
      <c r="K92" s="52">
        <f t="shared" si="29"/>
        <v>0</v>
      </c>
      <c r="L92" s="52">
        <f t="shared" si="29"/>
        <v>0</v>
      </c>
      <c r="M92" s="52">
        <f t="shared" si="29"/>
        <v>0</v>
      </c>
      <c r="N92" s="52">
        <f>SUM(J92,F92,B92)</f>
        <v>33</v>
      </c>
      <c r="O92" s="52">
        <f>SUM(K92,G92,C92)</f>
        <v>99120.150000000009</v>
      </c>
      <c r="P92" s="52">
        <f t="shared" ref="P92:Q103" si="30">SUM(L92,H92,D92)</f>
        <v>59</v>
      </c>
      <c r="Q92" s="52">
        <f t="shared" si="30"/>
        <v>11763.16</v>
      </c>
      <c r="R92" s="52">
        <f>SUM(N92,P92)</f>
        <v>92</v>
      </c>
      <c r="S92" s="53">
        <f>SUM(O92,Q92)</f>
        <v>110883.31000000001</v>
      </c>
    </row>
    <row r="93" spans="1:19" ht="15.75" customHeight="1" x14ac:dyDescent="0.2">
      <c r="A93" s="24" t="s">
        <v>5</v>
      </c>
      <c r="B93" s="51">
        <f t="shared" ref="B93:M93" si="31">SUM(B57,B40,B23,B6,B75)</f>
        <v>63</v>
      </c>
      <c r="C93" s="51">
        <f t="shared" si="31"/>
        <v>38419.86</v>
      </c>
      <c r="D93" s="51">
        <f t="shared" si="31"/>
        <v>99</v>
      </c>
      <c r="E93" s="51">
        <f t="shared" si="31"/>
        <v>33940.25</v>
      </c>
      <c r="F93" s="51">
        <f t="shared" si="31"/>
        <v>2</v>
      </c>
      <c r="G93" s="51">
        <f t="shared" si="31"/>
        <v>71.84</v>
      </c>
      <c r="H93" s="51">
        <f t="shared" si="31"/>
        <v>2</v>
      </c>
      <c r="I93" s="51">
        <f t="shared" si="31"/>
        <v>39.299999999999997</v>
      </c>
      <c r="J93" s="51">
        <f t="shared" si="31"/>
        <v>0</v>
      </c>
      <c r="K93" s="51">
        <f t="shared" si="31"/>
        <v>0</v>
      </c>
      <c r="L93" s="51">
        <f t="shared" si="31"/>
        <v>0</v>
      </c>
      <c r="M93" s="51">
        <f t="shared" si="31"/>
        <v>0</v>
      </c>
      <c r="N93" s="51">
        <f t="shared" ref="N93:N103" si="32">SUM(J93,F93,B93)</f>
        <v>65</v>
      </c>
      <c r="O93" s="51">
        <f t="shared" ref="O93:O103" si="33">SUM(K93,G93,C93)</f>
        <v>38491.699999999997</v>
      </c>
      <c r="P93" s="51">
        <f t="shared" si="30"/>
        <v>101</v>
      </c>
      <c r="Q93" s="51">
        <f t="shared" si="30"/>
        <v>33979.550000000003</v>
      </c>
      <c r="R93" s="51">
        <f t="shared" ref="R93:R103" si="34">SUM(N93,P93)</f>
        <v>166</v>
      </c>
      <c r="S93" s="54">
        <f t="shared" ref="S93:S103" si="35">SUM(O93,Q93)</f>
        <v>72471.25</v>
      </c>
    </row>
    <row r="94" spans="1:19" ht="15.75" customHeight="1" x14ac:dyDescent="0.2">
      <c r="A94" s="19" t="s">
        <v>6</v>
      </c>
      <c r="B94" s="55">
        <f t="shared" ref="B94:M94" si="36">SUM(B58,B41,B24,B7,B76)</f>
        <v>57</v>
      </c>
      <c r="C94" s="55">
        <f t="shared" si="36"/>
        <v>37271.9</v>
      </c>
      <c r="D94" s="55">
        <f t="shared" si="36"/>
        <v>104</v>
      </c>
      <c r="E94" s="55">
        <f t="shared" si="36"/>
        <v>20007.510000000002</v>
      </c>
      <c r="F94" s="55">
        <f t="shared" si="36"/>
        <v>0</v>
      </c>
      <c r="G94" s="55">
        <f t="shared" si="36"/>
        <v>0</v>
      </c>
      <c r="H94" s="55">
        <f t="shared" si="36"/>
        <v>6</v>
      </c>
      <c r="I94" s="55">
        <f t="shared" si="36"/>
        <v>327.60000000000002</v>
      </c>
      <c r="J94" s="55">
        <f t="shared" si="36"/>
        <v>1</v>
      </c>
      <c r="K94" s="55">
        <f t="shared" si="36"/>
        <v>132.1</v>
      </c>
      <c r="L94" s="55">
        <f t="shared" si="36"/>
        <v>0</v>
      </c>
      <c r="M94" s="55">
        <f t="shared" si="36"/>
        <v>0</v>
      </c>
      <c r="N94" s="55">
        <f t="shared" si="32"/>
        <v>58</v>
      </c>
      <c r="O94" s="55">
        <f t="shared" si="33"/>
        <v>37404</v>
      </c>
      <c r="P94" s="55">
        <f t="shared" si="30"/>
        <v>110</v>
      </c>
      <c r="Q94" s="55">
        <f t="shared" si="30"/>
        <v>20335.11</v>
      </c>
      <c r="R94" s="55">
        <f t="shared" si="34"/>
        <v>168</v>
      </c>
      <c r="S94" s="56">
        <f t="shared" si="35"/>
        <v>57739.11</v>
      </c>
    </row>
    <row r="95" spans="1:19" ht="15.75" customHeight="1" x14ac:dyDescent="0.2">
      <c r="A95" s="24" t="s">
        <v>7</v>
      </c>
      <c r="B95" s="51">
        <f t="shared" ref="B95:M95" si="37">SUM(B59,B42,B25,B8,B77)</f>
        <v>64</v>
      </c>
      <c r="C95" s="51">
        <f t="shared" si="37"/>
        <v>50548.88</v>
      </c>
      <c r="D95" s="51">
        <f t="shared" si="37"/>
        <v>87</v>
      </c>
      <c r="E95" s="51">
        <f t="shared" si="37"/>
        <v>14099.79</v>
      </c>
      <c r="F95" s="51">
        <f t="shared" si="37"/>
        <v>1</v>
      </c>
      <c r="G95" s="51">
        <f t="shared" si="37"/>
        <v>143.30000000000001</v>
      </c>
      <c r="H95" s="51">
        <f t="shared" si="37"/>
        <v>6</v>
      </c>
      <c r="I95" s="51">
        <f t="shared" si="37"/>
        <v>3059.3</v>
      </c>
      <c r="J95" s="51">
        <f t="shared" si="37"/>
        <v>5</v>
      </c>
      <c r="K95" s="51">
        <f t="shared" si="37"/>
        <v>945.7</v>
      </c>
      <c r="L95" s="51">
        <f t="shared" si="37"/>
        <v>0</v>
      </c>
      <c r="M95" s="51">
        <f t="shared" si="37"/>
        <v>0</v>
      </c>
      <c r="N95" s="51">
        <f t="shared" si="32"/>
        <v>70</v>
      </c>
      <c r="O95" s="51">
        <f t="shared" si="33"/>
        <v>51637.88</v>
      </c>
      <c r="P95" s="51">
        <f t="shared" si="30"/>
        <v>93</v>
      </c>
      <c r="Q95" s="51">
        <f t="shared" si="30"/>
        <v>17159.09</v>
      </c>
      <c r="R95" s="51">
        <f t="shared" si="34"/>
        <v>163</v>
      </c>
      <c r="S95" s="54">
        <f t="shared" si="35"/>
        <v>68796.97</v>
      </c>
    </row>
    <row r="96" spans="1:19" ht="15.75" customHeight="1" x14ac:dyDescent="0.2">
      <c r="A96" s="19" t="s">
        <v>8</v>
      </c>
      <c r="B96" s="55">
        <f t="shared" ref="B96:M96" si="38">SUM(B60,B43,B26,B9,B78)</f>
        <v>47</v>
      </c>
      <c r="C96" s="55">
        <f t="shared" si="38"/>
        <v>25495.02</v>
      </c>
      <c r="D96" s="55">
        <f t="shared" si="38"/>
        <v>61</v>
      </c>
      <c r="E96" s="55">
        <f t="shared" si="38"/>
        <v>10936.199999999999</v>
      </c>
      <c r="F96" s="55">
        <f t="shared" si="38"/>
        <v>1</v>
      </c>
      <c r="G96" s="55">
        <f t="shared" si="38"/>
        <v>1851.15</v>
      </c>
      <c r="H96" s="55">
        <f t="shared" si="38"/>
        <v>2</v>
      </c>
      <c r="I96" s="55">
        <f t="shared" si="38"/>
        <v>42</v>
      </c>
      <c r="J96" s="55">
        <f t="shared" si="38"/>
        <v>2</v>
      </c>
      <c r="K96" s="55">
        <f t="shared" si="38"/>
        <v>700</v>
      </c>
      <c r="L96" s="55">
        <f t="shared" si="38"/>
        <v>0</v>
      </c>
      <c r="M96" s="55">
        <f t="shared" si="38"/>
        <v>0</v>
      </c>
      <c r="N96" s="55">
        <f t="shared" si="32"/>
        <v>50</v>
      </c>
      <c r="O96" s="55">
        <f t="shared" si="33"/>
        <v>28046.170000000002</v>
      </c>
      <c r="P96" s="55">
        <f t="shared" si="30"/>
        <v>63</v>
      </c>
      <c r="Q96" s="55">
        <f t="shared" si="30"/>
        <v>10978.199999999999</v>
      </c>
      <c r="R96" s="55">
        <f t="shared" si="34"/>
        <v>113</v>
      </c>
      <c r="S96" s="56">
        <f t="shared" si="35"/>
        <v>39024.370000000003</v>
      </c>
    </row>
    <row r="97" spans="1:19" ht="15.75" customHeight="1" x14ac:dyDescent="0.2">
      <c r="A97" s="24" t="s">
        <v>9</v>
      </c>
      <c r="B97" s="51">
        <f t="shared" ref="B97:M97" si="39">SUM(B61,B44,B27,B10,B79)</f>
        <v>72</v>
      </c>
      <c r="C97" s="51">
        <f t="shared" si="39"/>
        <v>48138.6</v>
      </c>
      <c r="D97" s="51">
        <f t="shared" si="39"/>
        <v>66</v>
      </c>
      <c r="E97" s="51">
        <f t="shared" si="39"/>
        <v>13831.599999999999</v>
      </c>
      <c r="F97" s="51">
        <f t="shared" si="39"/>
        <v>1</v>
      </c>
      <c r="G97" s="51">
        <f t="shared" si="39"/>
        <v>93.3</v>
      </c>
      <c r="H97" s="51">
        <f t="shared" si="39"/>
        <v>4</v>
      </c>
      <c r="I97" s="51">
        <f t="shared" si="39"/>
        <v>613</v>
      </c>
      <c r="J97" s="51">
        <f t="shared" si="39"/>
        <v>1</v>
      </c>
      <c r="K97" s="51">
        <f t="shared" si="39"/>
        <v>152.80000000000001</v>
      </c>
      <c r="L97" s="51">
        <f t="shared" si="39"/>
        <v>0</v>
      </c>
      <c r="M97" s="51">
        <f t="shared" si="39"/>
        <v>0</v>
      </c>
      <c r="N97" s="51">
        <f t="shared" si="32"/>
        <v>74</v>
      </c>
      <c r="O97" s="51">
        <f t="shared" si="33"/>
        <v>48384.7</v>
      </c>
      <c r="P97" s="51">
        <f t="shared" si="30"/>
        <v>70</v>
      </c>
      <c r="Q97" s="51">
        <f t="shared" si="30"/>
        <v>14444.599999999999</v>
      </c>
      <c r="R97" s="51">
        <f t="shared" si="34"/>
        <v>144</v>
      </c>
      <c r="S97" s="54">
        <f t="shared" si="35"/>
        <v>62829.299999999996</v>
      </c>
    </row>
    <row r="98" spans="1:19" ht="15.75" customHeight="1" x14ac:dyDescent="0.2">
      <c r="A98" s="19" t="s">
        <v>25</v>
      </c>
      <c r="B98" s="55">
        <f t="shared" ref="B98:M98" si="40">SUM(B62,B45,B28,B11,B80)</f>
        <v>64</v>
      </c>
      <c r="C98" s="55">
        <f t="shared" si="40"/>
        <v>73105.96100000001</v>
      </c>
      <c r="D98" s="55">
        <f t="shared" si="40"/>
        <v>75</v>
      </c>
      <c r="E98" s="55">
        <f t="shared" si="40"/>
        <v>14353.539999999999</v>
      </c>
      <c r="F98" s="55">
        <f t="shared" si="40"/>
        <v>4</v>
      </c>
      <c r="G98" s="55">
        <f t="shared" si="40"/>
        <v>5044.1000000000004</v>
      </c>
      <c r="H98" s="55">
        <f t="shared" si="40"/>
        <v>3</v>
      </c>
      <c r="I98" s="55">
        <f t="shared" si="40"/>
        <v>453.8</v>
      </c>
      <c r="J98" s="55">
        <f t="shared" si="40"/>
        <v>0</v>
      </c>
      <c r="K98" s="55">
        <f t="shared" si="40"/>
        <v>0</v>
      </c>
      <c r="L98" s="55">
        <f t="shared" si="40"/>
        <v>1</v>
      </c>
      <c r="M98" s="55">
        <f t="shared" si="40"/>
        <v>83</v>
      </c>
      <c r="N98" s="55">
        <f t="shared" si="32"/>
        <v>68</v>
      </c>
      <c r="O98" s="55">
        <f t="shared" si="33"/>
        <v>78150.061000000016</v>
      </c>
      <c r="P98" s="55">
        <f t="shared" si="30"/>
        <v>79</v>
      </c>
      <c r="Q98" s="55">
        <f t="shared" si="30"/>
        <v>14890.339999999998</v>
      </c>
      <c r="R98" s="55">
        <f t="shared" si="34"/>
        <v>147</v>
      </c>
      <c r="S98" s="56">
        <f t="shared" si="35"/>
        <v>93040.401000000013</v>
      </c>
    </row>
    <row r="99" spans="1:19" ht="15.75" customHeight="1" x14ac:dyDescent="0.2">
      <c r="A99" s="24" t="s">
        <v>26</v>
      </c>
      <c r="B99" s="51">
        <f t="shared" ref="B99:M99" si="41">SUM(B63,B46,B29,B12,B81)</f>
        <v>46</v>
      </c>
      <c r="C99" s="51">
        <f t="shared" si="41"/>
        <v>28439.239999999998</v>
      </c>
      <c r="D99" s="51">
        <f t="shared" si="41"/>
        <v>70</v>
      </c>
      <c r="E99" s="51">
        <f t="shared" si="41"/>
        <v>12987.18</v>
      </c>
      <c r="F99" s="51">
        <f t="shared" si="41"/>
        <v>0</v>
      </c>
      <c r="G99" s="51">
        <f t="shared" si="41"/>
        <v>0</v>
      </c>
      <c r="H99" s="51">
        <f t="shared" si="41"/>
        <v>2</v>
      </c>
      <c r="I99" s="51">
        <f t="shared" si="41"/>
        <v>140</v>
      </c>
      <c r="J99" s="51">
        <f t="shared" si="41"/>
        <v>2</v>
      </c>
      <c r="K99" s="51">
        <f t="shared" si="41"/>
        <v>262.60000000000002</v>
      </c>
      <c r="L99" s="51">
        <f t="shared" si="41"/>
        <v>0</v>
      </c>
      <c r="M99" s="51">
        <f t="shared" si="41"/>
        <v>0</v>
      </c>
      <c r="N99" s="51">
        <f t="shared" si="32"/>
        <v>48</v>
      </c>
      <c r="O99" s="51">
        <f t="shared" si="33"/>
        <v>28701.839999999997</v>
      </c>
      <c r="P99" s="51">
        <f t="shared" si="30"/>
        <v>72</v>
      </c>
      <c r="Q99" s="51">
        <f t="shared" si="30"/>
        <v>13127.18</v>
      </c>
      <c r="R99" s="51">
        <f t="shared" si="34"/>
        <v>120</v>
      </c>
      <c r="S99" s="54">
        <f t="shared" si="35"/>
        <v>41829.019999999997</v>
      </c>
    </row>
    <row r="100" spans="1:19" ht="15.75" customHeight="1" x14ac:dyDescent="0.2">
      <c r="A100" s="19" t="s">
        <v>10</v>
      </c>
      <c r="B100" s="55">
        <f t="shared" ref="B100:M100" si="42">SUM(B64,B47,B30,B13,B82)</f>
        <v>26</v>
      </c>
      <c r="C100" s="55">
        <f t="shared" si="42"/>
        <v>24937.200000000001</v>
      </c>
      <c r="D100" s="55">
        <f t="shared" si="42"/>
        <v>51</v>
      </c>
      <c r="E100" s="55">
        <f t="shared" si="42"/>
        <v>9854.5500000000011</v>
      </c>
      <c r="F100" s="55">
        <f t="shared" si="42"/>
        <v>2</v>
      </c>
      <c r="G100" s="55">
        <f t="shared" si="42"/>
        <v>130.07</v>
      </c>
      <c r="H100" s="55">
        <f t="shared" si="42"/>
        <v>2</v>
      </c>
      <c r="I100" s="55">
        <f t="shared" si="42"/>
        <v>142.5</v>
      </c>
      <c r="J100" s="55">
        <f t="shared" si="42"/>
        <v>2</v>
      </c>
      <c r="K100" s="55">
        <f t="shared" si="42"/>
        <v>5718</v>
      </c>
      <c r="L100" s="55">
        <f t="shared" si="42"/>
        <v>0</v>
      </c>
      <c r="M100" s="55">
        <f t="shared" si="42"/>
        <v>0</v>
      </c>
      <c r="N100" s="55">
        <f t="shared" si="32"/>
        <v>30</v>
      </c>
      <c r="O100" s="55">
        <f t="shared" si="33"/>
        <v>30785.27</v>
      </c>
      <c r="P100" s="55">
        <f t="shared" si="30"/>
        <v>53</v>
      </c>
      <c r="Q100" s="55">
        <f t="shared" si="30"/>
        <v>9997.0500000000011</v>
      </c>
      <c r="R100" s="55">
        <f t="shared" si="34"/>
        <v>83</v>
      </c>
      <c r="S100" s="56">
        <f t="shared" si="35"/>
        <v>40782.32</v>
      </c>
    </row>
    <row r="101" spans="1:19" ht="15.75" customHeight="1" x14ac:dyDescent="0.2">
      <c r="A101" s="24" t="s">
        <v>11</v>
      </c>
      <c r="B101" s="51">
        <f t="shared" ref="B101:M101" si="43">SUM(B65,B48,B31,B14,B83)</f>
        <v>28</v>
      </c>
      <c r="C101" s="51">
        <f t="shared" si="43"/>
        <v>59945.47</v>
      </c>
      <c r="D101" s="51">
        <f t="shared" si="43"/>
        <v>68</v>
      </c>
      <c r="E101" s="51">
        <f t="shared" si="43"/>
        <v>13474.83</v>
      </c>
      <c r="F101" s="51">
        <f t="shared" si="43"/>
        <v>4</v>
      </c>
      <c r="G101" s="51">
        <f t="shared" si="43"/>
        <v>18102.439999999999</v>
      </c>
      <c r="H101" s="51">
        <f t="shared" si="43"/>
        <v>3</v>
      </c>
      <c r="I101" s="51">
        <f t="shared" si="43"/>
        <v>102.98</v>
      </c>
      <c r="J101" s="51">
        <f t="shared" si="43"/>
        <v>1</v>
      </c>
      <c r="K101" s="51">
        <f t="shared" si="43"/>
        <v>50</v>
      </c>
      <c r="L101" s="51">
        <f t="shared" si="43"/>
        <v>0</v>
      </c>
      <c r="M101" s="51">
        <f t="shared" si="43"/>
        <v>0</v>
      </c>
      <c r="N101" s="51">
        <f t="shared" si="32"/>
        <v>33</v>
      </c>
      <c r="O101" s="51">
        <f t="shared" si="33"/>
        <v>78097.91</v>
      </c>
      <c r="P101" s="51">
        <f t="shared" si="30"/>
        <v>71</v>
      </c>
      <c r="Q101" s="51">
        <f t="shared" si="30"/>
        <v>13577.81</v>
      </c>
      <c r="R101" s="51">
        <f t="shared" si="34"/>
        <v>104</v>
      </c>
      <c r="S101" s="54">
        <f t="shared" si="35"/>
        <v>91675.72</v>
      </c>
    </row>
    <row r="102" spans="1:19" ht="15.75" customHeight="1" x14ac:dyDescent="0.2">
      <c r="A102" s="19" t="s">
        <v>12</v>
      </c>
      <c r="B102" s="55">
        <f t="shared" ref="B102:M102" si="44">SUM(B66,B49,B32,B15,B84)</f>
        <v>30</v>
      </c>
      <c r="C102" s="55">
        <f t="shared" si="44"/>
        <v>49929.73</v>
      </c>
      <c r="D102" s="55">
        <f t="shared" si="44"/>
        <v>46</v>
      </c>
      <c r="E102" s="55">
        <f t="shared" si="44"/>
        <v>8169.76</v>
      </c>
      <c r="F102" s="55">
        <f t="shared" si="44"/>
        <v>1</v>
      </c>
      <c r="G102" s="55">
        <f t="shared" si="44"/>
        <v>36.700000000000003</v>
      </c>
      <c r="H102" s="55">
        <f t="shared" si="44"/>
        <v>2</v>
      </c>
      <c r="I102" s="55">
        <f t="shared" si="44"/>
        <v>138.36000000000001</v>
      </c>
      <c r="J102" s="55">
        <f t="shared" si="44"/>
        <v>0</v>
      </c>
      <c r="K102" s="55">
        <f t="shared" si="44"/>
        <v>0</v>
      </c>
      <c r="L102" s="55">
        <f t="shared" si="44"/>
        <v>0</v>
      </c>
      <c r="M102" s="55">
        <f t="shared" si="44"/>
        <v>0</v>
      </c>
      <c r="N102" s="55">
        <f t="shared" si="32"/>
        <v>31</v>
      </c>
      <c r="O102" s="55">
        <f t="shared" si="33"/>
        <v>49966.43</v>
      </c>
      <c r="P102" s="55">
        <f t="shared" si="30"/>
        <v>48</v>
      </c>
      <c r="Q102" s="55">
        <f t="shared" si="30"/>
        <v>8308.1200000000008</v>
      </c>
      <c r="R102" s="55">
        <f t="shared" si="34"/>
        <v>79</v>
      </c>
      <c r="S102" s="56">
        <f t="shared" si="35"/>
        <v>58274.55</v>
      </c>
    </row>
    <row r="103" spans="1:19" ht="15.75" customHeight="1" x14ac:dyDescent="0.2">
      <c r="A103" s="24" t="s">
        <v>13</v>
      </c>
      <c r="B103" s="51">
        <f t="shared" ref="B103:M103" si="45">SUM(B67,B50,B33,B16,B85)</f>
        <v>143</v>
      </c>
      <c r="C103" s="51">
        <f t="shared" si="45"/>
        <v>116570.79999999999</v>
      </c>
      <c r="D103" s="51">
        <f t="shared" si="45"/>
        <v>132</v>
      </c>
      <c r="E103" s="51">
        <f t="shared" si="45"/>
        <v>32817.269999999997</v>
      </c>
      <c r="F103" s="51">
        <f t="shared" si="45"/>
        <v>5</v>
      </c>
      <c r="G103" s="51">
        <f t="shared" si="45"/>
        <v>1149.03</v>
      </c>
      <c r="H103" s="51">
        <f t="shared" si="45"/>
        <v>15</v>
      </c>
      <c r="I103" s="51">
        <f t="shared" si="45"/>
        <v>229.6</v>
      </c>
      <c r="J103" s="51">
        <f t="shared" si="45"/>
        <v>2</v>
      </c>
      <c r="K103" s="51">
        <f t="shared" si="45"/>
        <v>307.85000000000002</v>
      </c>
      <c r="L103" s="51">
        <f t="shared" si="45"/>
        <v>0</v>
      </c>
      <c r="M103" s="51">
        <f t="shared" si="45"/>
        <v>0</v>
      </c>
      <c r="N103" s="51">
        <f t="shared" si="32"/>
        <v>150</v>
      </c>
      <c r="O103" s="51">
        <f t="shared" si="33"/>
        <v>118027.68</v>
      </c>
      <c r="P103" s="51">
        <f t="shared" si="30"/>
        <v>147</v>
      </c>
      <c r="Q103" s="51">
        <f t="shared" si="30"/>
        <v>33046.869999999995</v>
      </c>
      <c r="R103" s="51">
        <f t="shared" si="34"/>
        <v>297</v>
      </c>
      <c r="S103" s="54">
        <f t="shared" si="35"/>
        <v>151074.54999999999</v>
      </c>
    </row>
    <row r="104" spans="1:19" ht="15.75" customHeight="1" x14ac:dyDescent="0.2">
      <c r="A104" s="19" t="s">
        <v>27</v>
      </c>
      <c r="B104" s="55">
        <f>SUBTOTAL(9,B92:B103)</f>
        <v>672</v>
      </c>
      <c r="C104" s="55">
        <f t="shared" ref="C104:S104" si="46">SUBTOTAL(9,C92:C103)</f>
        <v>651843.71099999989</v>
      </c>
      <c r="D104" s="55">
        <f t="shared" si="46"/>
        <v>911</v>
      </c>
      <c r="E104" s="55">
        <f t="shared" si="46"/>
        <v>195965.95999999996</v>
      </c>
      <c r="F104" s="55">
        <f t="shared" si="46"/>
        <v>22</v>
      </c>
      <c r="G104" s="55">
        <f t="shared" si="46"/>
        <v>26701.03</v>
      </c>
      <c r="H104" s="55">
        <f t="shared" si="46"/>
        <v>54</v>
      </c>
      <c r="I104" s="55">
        <f t="shared" si="46"/>
        <v>5558.12</v>
      </c>
      <c r="J104" s="55">
        <f t="shared" si="46"/>
        <v>16</v>
      </c>
      <c r="K104" s="55">
        <f t="shared" si="46"/>
        <v>8269.0499999999993</v>
      </c>
      <c r="L104" s="55">
        <f t="shared" si="46"/>
        <v>1</v>
      </c>
      <c r="M104" s="55">
        <f t="shared" si="46"/>
        <v>83</v>
      </c>
      <c r="N104" s="55">
        <f t="shared" si="46"/>
        <v>710</v>
      </c>
      <c r="O104" s="55">
        <f t="shared" si="46"/>
        <v>686813.7910000002</v>
      </c>
      <c r="P104" s="55">
        <f t="shared" si="46"/>
        <v>966</v>
      </c>
      <c r="Q104" s="55">
        <f t="shared" si="46"/>
        <v>201607.07999999996</v>
      </c>
      <c r="R104" s="55">
        <f t="shared" si="46"/>
        <v>1676</v>
      </c>
      <c r="S104" s="56">
        <f t="shared" si="46"/>
        <v>888420.87100000004</v>
      </c>
    </row>
  </sheetData>
  <autoFilter ref="A89:A104"/>
  <mergeCells count="69">
    <mergeCell ref="A53:A55"/>
    <mergeCell ref="B53:E53"/>
    <mergeCell ref="A52:S52"/>
    <mergeCell ref="A35:S35"/>
    <mergeCell ref="F53:I53"/>
    <mergeCell ref="J53:M53"/>
    <mergeCell ref="D54:E54"/>
    <mergeCell ref="F54:G54"/>
    <mergeCell ref="B54:C54"/>
    <mergeCell ref="A36:A38"/>
    <mergeCell ref="B36:E36"/>
    <mergeCell ref="F36:I36"/>
    <mergeCell ref="J36:M36"/>
    <mergeCell ref="N36:S36"/>
    <mergeCell ref="B37:C37"/>
    <mergeCell ref="F37:G37"/>
    <mergeCell ref="A18:S18"/>
    <mergeCell ref="F71:I71"/>
    <mergeCell ref="J71:M71"/>
    <mergeCell ref="N71:S71"/>
    <mergeCell ref="A89:A91"/>
    <mergeCell ref="B90:C90"/>
    <mergeCell ref="D90:E90"/>
    <mergeCell ref="F90:G90"/>
    <mergeCell ref="H90:I90"/>
    <mergeCell ref="R90:S90"/>
    <mergeCell ref="J90:K90"/>
    <mergeCell ref="L90:M90"/>
    <mergeCell ref="N53:S53"/>
    <mergeCell ref="H54:I54"/>
    <mergeCell ref="J54:K54"/>
    <mergeCell ref="L54:M54"/>
    <mergeCell ref="A88:S88"/>
    <mergeCell ref="A70:S70"/>
    <mergeCell ref="B72:C72"/>
    <mergeCell ref="D72:E72"/>
    <mergeCell ref="F72:G72"/>
    <mergeCell ref="H72:I72"/>
    <mergeCell ref="J72:K72"/>
    <mergeCell ref="A71:A73"/>
    <mergeCell ref="B71:E71"/>
    <mergeCell ref="L72:M72"/>
    <mergeCell ref="N19:S19"/>
    <mergeCell ref="A19:A21"/>
    <mergeCell ref="B19:E19"/>
    <mergeCell ref="F19:I19"/>
    <mergeCell ref="J19:M19"/>
    <mergeCell ref="B20:C20"/>
    <mergeCell ref="L20:M20"/>
    <mergeCell ref="D20:E20"/>
    <mergeCell ref="F20:G20"/>
    <mergeCell ref="H20:I20"/>
    <mergeCell ref="J20:K20"/>
    <mergeCell ref="H37:I37"/>
    <mergeCell ref="J37:K37"/>
    <mergeCell ref="D37:E37"/>
    <mergeCell ref="L37:M37"/>
    <mergeCell ref="A1:S1"/>
    <mergeCell ref="N2:S2"/>
    <mergeCell ref="J3:K3"/>
    <mergeCell ref="F3:G3"/>
    <mergeCell ref="H3:I3"/>
    <mergeCell ref="L3:M3"/>
    <mergeCell ref="A2:A4"/>
    <mergeCell ref="B2:E2"/>
    <mergeCell ref="F2:I2"/>
    <mergeCell ref="J2:M2"/>
    <mergeCell ref="B3:C3"/>
    <mergeCell ref="D3:E3"/>
  </mergeCells>
  <phoneticPr fontId="1" type="noConversion"/>
  <printOptions horizontalCentered="1" verticalCentered="1"/>
  <pageMargins left="0" right="0" top="0.5" bottom="0" header="0" footer="0"/>
  <pageSetup paperSize="9" orientation="landscape" horizontalDpi="300" verticalDpi="300" r:id="rId1"/>
  <headerFooter alignWithMargins="0"/>
  <ignoredErrors>
    <ignoredError sqref="N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C680154-FB33-4D17-981B-E9EA849F5D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تعداد پروانه و واحد</vt:lpstr>
      <vt:lpstr>مسکونی.تجاری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pepsi</dc:creator>
  <cp:lastModifiedBy>leyla abbasi</cp:lastModifiedBy>
  <cp:lastPrinted>2016-12-27T09:20:23Z</cp:lastPrinted>
  <dcterms:created xsi:type="dcterms:W3CDTF">2008-02-17T09:03:02Z</dcterms:created>
  <dcterms:modified xsi:type="dcterms:W3CDTF">2017-07-22T07:28:07Z</dcterms:modified>
</cp:coreProperties>
</file>