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14580" windowHeight="10890" tabRatio="598" firstSheet="3" activeTab="4"/>
  </bookViews>
  <sheets>
    <sheet name="آمار فينيشر" sheetId="18" r:id="rId1"/>
    <sheet name="تناژ آسفالت منطقه 1 و 2" sheetId="24" r:id="rId2"/>
    <sheet name="تناژ آسفالت منطقه 3 و 4" sheetId="22" r:id="rId3"/>
    <sheet name="آمار کلی " sheetId="25" r:id="rId4"/>
    <sheet name="فينيشرنهايي" sheetId="26" r:id="rId5"/>
  </sheets>
  <definedNames>
    <definedName name="_xlnm._FilterDatabase" localSheetId="3" hidden="1">'آمار کلی '!$A$2:$A$17</definedName>
  </definedNames>
  <calcPr calcId="144525"/>
</workbook>
</file>

<file path=xl/calcChain.xml><?xml version="1.0" encoding="utf-8"?>
<calcChain xmlns="http://schemas.openxmlformats.org/spreadsheetml/2006/main">
  <c r="F40" i="26" l="1"/>
  <c r="T16" i="25" l="1"/>
  <c r="B16" i="25"/>
  <c r="F36" i="26" l="1"/>
  <c r="F37" i="26"/>
  <c r="F38" i="26"/>
  <c r="F39" i="26"/>
  <c r="C22" i="26" l="1"/>
  <c r="Q11" i="25" l="1"/>
  <c r="N11" i="25"/>
  <c r="K11" i="25"/>
  <c r="H11" i="25"/>
  <c r="E10" i="25"/>
  <c r="E11" i="25"/>
  <c r="E4" i="25"/>
  <c r="H4" i="25"/>
  <c r="K4" i="25"/>
  <c r="N4" i="25"/>
  <c r="Q4" i="25"/>
  <c r="E5" i="25"/>
  <c r="H5" i="25"/>
  <c r="K5" i="25"/>
  <c r="N5" i="25"/>
  <c r="Q5" i="25"/>
  <c r="E6" i="25"/>
  <c r="H6" i="25"/>
  <c r="K6" i="25"/>
  <c r="N6" i="25"/>
  <c r="Q6" i="25"/>
  <c r="E7" i="25"/>
  <c r="H7" i="25"/>
  <c r="K7" i="25"/>
  <c r="N7" i="25"/>
  <c r="Q7" i="25"/>
  <c r="E8" i="25"/>
  <c r="H8" i="25"/>
  <c r="K8" i="25"/>
  <c r="N8" i="25"/>
  <c r="Q8" i="25"/>
  <c r="E9" i="25"/>
  <c r="H9" i="25"/>
  <c r="K9" i="25"/>
  <c r="N9" i="25"/>
  <c r="Q9" i="25"/>
  <c r="H10" i="25"/>
  <c r="K10" i="25"/>
  <c r="N10" i="25"/>
  <c r="Q10" i="25"/>
  <c r="E12" i="25"/>
  <c r="H12" i="25"/>
  <c r="K12" i="25"/>
  <c r="N12" i="25"/>
  <c r="Q12" i="25"/>
  <c r="E13" i="25"/>
  <c r="H13" i="25"/>
  <c r="K13" i="25"/>
  <c r="N13" i="25"/>
  <c r="Q13" i="25"/>
  <c r="E14" i="25"/>
  <c r="H14" i="25"/>
  <c r="K14" i="25"/>
  <c r="N14" i="25"/>
  <c r="Q14" i="25"/>
  <c r="E15" i="25"/>
  <c r="H15" i="25"/>
  <c r="K15" i="25"/>
  <c r="N15" i="25"/>
  <c r="Q15" i="25"/>
  <c r="AC27" i="26" l="1"/>
  <c r="AA27" i="26"/>
  <c r="Y22" i="26"/>
  <c r="W22" i="26"/>
  <c r="W27" i="26" s="1"/>
  <c r="U22" i="26"/>
  <c r="U27" i="26" s="1"/>
  <c r="Y27" i="26" l="1"/>
  <c r="J27" i="26"/>
  <c r="F35" i="26" l="1"/>
  <c r="R22" i="26"/>
  <c r="E22" i="26"/>
  <c r="G22" i="26"/>
  <c r="U16" i="25" l="1"/>
  <c r="V16" i="25"/>
  <c r="W16" i="25"/>
  <c r="X16" i="25"/>
  <c r="C16" i="25"/>
  <c r="D16" i="25"/>
  <c r="F16" i="25"/>
  <c r="G16" i="25"/>
  <c r="I16" i="25"/>
  <c r="J16" i="25"/>
  <c r="L16" i="25"/>
  <c r="M16" i="25"/>
  <c r="O16" i="25"/>
  <c r="P16" i="25"/>
  <c r="N16" i="25" l="1"/>
  <c r="A22" i="26"/>
  <c r="E27" i="26"/>
  <c r="R27" i="26"/>
  <c r="G27" i="26"/>
  <c r="C27" i="26"/>
  <c r="F239" i="18"/>
  <c r="C237" i="18"/>
  <c r="F240" i="18"/>
  <c r="F238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F235" i="18"/>
  <c r="F236" i="18"/>
  <c r="F222" i="18"/>
  <c r="F213" i="18"/>
  <c r="F212" i="18"/>
  <c r="C210" i="18"/>
  <c r="C214" i="18" s="1"/>
  <c r="F209" i="18"/>
  <c r="F208" i="18"/>
  <c r="F207" i="18"/>
  <c r="F206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11" i="18"/>
  <c r="F188" i="18"/>
  <c r="F189" i="18"/>
  <c r="F190" i="18"/>
  <c r="F191" i="18"/>
  <c r="F187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1" i="18"/>
  <c r="F172" i="18"/>
  <c r="F173" i="18"/>
  <c r="F152" i="18"/>
  <c r="F145" i="18"/>
  <c r="F146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4" i="18"/>
  <c r="F119" i="18"/>
  <c r="C170" i="18"/>
  <c r="F170" i="18" s="1"/>
  <c r="F118" i="18"/>
  <c r="N8" i="22"/>
  <c r="N9" i="22"/>
  <c r="N10" i="22"/>
  <c r="N11" i="22"/>
  <c r="N12" i="22"/>
  <c r="N13" i="22"/>
  <c r="N14" i="22"/>
  <c r="N15" i="22"/>
  <c r="N16" i="22"/>
  <c r="N17" i="22"/>
  <c r="N18" i="22"/>
  <c r="N7" i="22"/>
  <c r="F8" i="22"/>
  <c r="F9" i="22"/>
  <c r="F10" i="22"/>
  <c r="F11" i="22"/>
  <c r="F12" i="22"/>
  <c r="F13" i="22"/>
  <c r="F14" i="22"/>
  <c r="F15" i="22"/>
  <c r="F16" i="22"/>
  <c r="F17" i="22"/>
  <c r="F18" i="22"/>
  <c r="F7" i="22"/>
  <c r="P9" i="24"/>
  <c r="P10" i="24"/>
  <c r="P11" i="24"/>
  <c r="P12" i="24"/>
  <c r="P13" i="24"/>
  <c r="P14" i="24"/>
  <c r="P15" i="24"/>
  <c r="P16" i="24"/>
  <c r="P17" i="24"/>
  <c r="P18" i="24"/>
  <c r="P19" i="24"/>
  <c r="P8" i="24"/>
  <c r="F9" i="24"/>
  <c r="F10" i="24"/>
  <c r="F11" i="24"/>
  <c r="F12" i="24"/>
  <c r="F13" i="24"/>
  <c r="F14" i="24"/>
  <c r="F15" i="24"/>
  <c r="F16" i="24"/>
  <c r="F17" i="24"/>
  <c r="F18" i="24"/>
  <c r="F19" i="24"/>
  <c r="F8" i="24"/>
  <c r="F5" i="18"/>
  <c r="F6" i="18"/>
  <c r="F7" i="18"/>
  <c r="F8" i="18"/>
  <c r="F9" i="18"/>
  <c r="F10" i="18"/>
  <c r="F11" i="18"/>
  <c r="F12" i="18"/>
  <c r="F13" i="18"/>
  <c r="F14" i="18"/>
  <c r="F15" i="18"/>
  <c r="F16" i="18"/>
  <c r="F18" i="18"/>
  <c r="F19" i="18"/>
  <c r="F20" i="18"/>
  <c r="F4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2" i="18"/>
  <c r="F83" i="18"/>
  <c r="F84" i="18"/>
  <c r="F68" i="18"/>
  <c r="C110" i="18"/>
  <c r="F110" i="18" s="1"/>
  <c r="F108" i="18"/>
  <c r="F109" i="18"/>
  <c r="F111" i="18"/>
  <c r="F112" i="18"/>
  <c r="F102" i="18"/>
  <c r="F103" i="18"/>
  <c r="F104" i="18"/>
  <c r="F105" i="18"/>
  <c r="F106" i="18"/>
  <c r="F107" i="18"/>
  <c r="F94" i="18"/>
  <c r="F95" i="18"/>
  <c r="F96" i="18"/>
  <c r="F97" i="18"/>
  <c r="F98" i="18"/>
  <c r="F99" i="18"/>
  <c r="F100" i="18"/>
  <c r="F101" i="18"/>
  <c r="F93" i="18"/>
  <c r="R8" i="22"/>
  <c r="R9" i="22"/>
  <c r="R7" i="22"/>
  <c r="C17" i="18"/>
  <c r="C21" i="18" s="1"/>
  <c r="F21" i="18" s="1"/>
  <c r="F54" i="18"/>
  <c r="F56" i="18"/>
  <c r="F57" i="18"/>
  <c r="F58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41" i="18"/>
  <c r="C55" i="18"/>
  <c r="F320" i="18"/>
  <c r="F321" i="18"/>
  <c r="F322" i="18"/>
  <c r="C319" i="18"/>
  <c r="C323" i="18" s="1"/>
  <c r="F323" i="18" s="1"/>
  <c r="F318" i="18"/>
  <c r="F317" i="18"/>
  <c r="F316" i="18"/>
  <c r="F315" i="18"/>
  <c r="F314" i="18"/>
  <c r="C303" i="18"/>
  <c r="C306" i="18" s="1"/>
  <c r="C308" i="18" s="1"/>
  <c r="F305" i="18"/>
  <c r="F304" i="18"/>
  <c r="F302" i="18"/>
  <c r="F301" i="18"/>
  <c r="F300" i="18"/>
  <c r="F299" i="18"/>
  <c r="F287" i="18"/>
  <c r="F288" i="18"/>
  <c r="F289" i="18"/>
  <c r="F290" i="18"/>
  <c r="F291" i="18"/>
  <c r="F292" i="18"/>
  <c r="F286" i="18"/>
  <c r="C293" i="18"/>
  <c r="F254" i="18"/>
  <c r="F255" i="18"/>
  <c r="F256" i="18"/>
  <c r="F257" i="18"/>
  <c r="F258" i="18"/>
  <c r="F259" i="18"/>
  <c r="F260" i="18"/>
  <c r="F261" i="18"/>
  <c r="F262" i="18"/>
  <c r="F263" i="18"/>
  <c r="F264" i="18"/>
  <c r="F265" i="18"/>
  <c r="F266" i="18"/>
  <c r="F267" i="18"/>
  <c r="F269" i="18"/>
  <c r="F253" i="18"/>
  <c r="C268" i="18"/>
  <c r="C270" i="18" s="1"/>
  <c r="F270" i="18" s="1"/>
  <c r="J16" i="24"/>
  <c r="C241" i="18"/>
  <c r="F241" i="18" s="1"/>
  <c r="F210" i="18"/>
  <c r="C143" i="18"/>
  <c r="F143" i="18" s="1"/>
  <c r="C81" i="18"/>
  <c r="F81" i="18" s="1"/>
  <c r="G20" i="24"/>
  <c r="J20" i="24"/>
  <c r="C20" i="24"/>
  <c r="M20" i="24"/>
  <c r="O19" i="22"/>
  <c r="K19" i="22"/>
  <c r="C19" i="22"/>
  <c r="A27" i="26" l="1"/>
  <c r="R19" i="22"/>
  <c r="F20" i="24"/>
  <c r="F19" i="22"/>
  <c r="H16" i="25"/>
  <c r="K16" i="25"/>
  <c r="E16" i="25"/>
  <c r="Q16" i="25"/>
  <c r="F237" i="18"/>
  <c r="C147" i="18"/>
  <c r="F147" i="18" s="1"/>
  <c r="C59" i="18"/>
  <c r="F59" i="18" s="1"/>
  <c r="F17" i="18"/>
  <c r="F214" i="18"/>
  <c r="C113" i="18"/>
  <c r="C85" i="18"/>
  <c r="F85" i="18" s="1"/>
  <c r="F55" i="18"/>
  <c r="P20" i="24"/>
  <c r="F293" i="18"/>
  <c r="F303" i="18"/>
  <c r="F306" i="18" s="1"/>
  <c r="F268" i="18"/>
  <c r="F319" i="18"/>
  <c r="C174" i="18"/>
  <c r="F174" i="18" s="1"/>
  <c r="N19" i="22"/>
  <c r="F113" i="18"/>
  <c r="P27" i="26"/>
  <c r="N27" i="26" l="1"/>
  <c r="L27" i="26" l="1"/>
</calcChain>
</file>

<file path=xl/sharedStrings.xml><?xml version="1.0" encoding="utf-8"?>
<sst xmlns="http://schemas.openxmlformats.org/spreadsheetml/2006/main" count="666" uniqueCount="295">
  <si>
    <t>فروردين</t>
  </si>
  <si>
    <t>ارديبهشت</t>
  </si>
  <si>
    <t>خرداد</t>
  </si>
  <si>
    <t>تير</t>
  </si>
  <si>
    <t>مرداد</t>
  </si>
  <si>
    <t>شهريور</t>
  </si>
  <si>
    <t>مهر</t>
  </si>
  <si>
    <t>آبان</t>
  </si>
  <si>
    <t>آذر</t>
  </si>
  <si>
    <t>دي</t>
  </si>
  <si>
    <t>بهمن</t>
  </si>
  <si>
    <t>اسفند</t>
  </si>
  <si>
    <t>شرح</t>
  </si>
  <si>
    <t>ناحيه 1</t>
  </si>
  <si>
    <t>ناحيه 2</t>
  </si>
  <si>
    <t>تناژ</t>
  </si>
  <si>
    <t>قيمت واحد</t>
  </si>
  <si>
    <t>هزينه قير mc2</t>
  </si>
  <si>
    <t>مبلغ به ريال</t>
  </si>
  <si>
    <t xml:space="preserve">جمع كل </t>
  </si>
  <si>
    <t>تناژ اسفالت منطقه  2</t>
  </si>
  <si>
    <t>تناژ اسفالت منطقه  3</t>
  </si>
  <si>
    <t>تناژ اسفالت منطقه  4</t>
  </si>
  <si>
    <t xml:space="preserve">ناحيه </t>
  </si>
  <si>
    <t>ماه</t>
  </si>
  <si>
    <t>تناژ تحويلی فينيشر</t>
  </si>
  <si>
    <t>تناژ تحويلی شهرداری منطقه 1</t>
  </si>
  <si>
    <t>تناژ تحويلی شهرداری منطقه2</t>
  </si>
  <si>
    <t>تناژ تحويلی شهرداری منطقه 3</t>
  </si>
  <si>
    <t>تناژ تحويلی شهرداری منطقه 4</t>
  </si>
  <si>
    <t>جمع کل</t>
  </si>
  <si>
    <t xml:space="preserve">مهر </t>
  </si>
  <si>
    <t xml:space="preserve">آبان </t>
  </si>
  <si>
    <t>جمع كل</t>
  </si>
  <si>
    <t xml:space="preserve">          </t>
  </si>
  <si>
    <t xml:space="preserve">آمار اسفالت تحويلي به فينيشر شهرداري اروميه درآبان ماه سال 1391 </t>
  </si>
  <si>
    <t xml:space="preserve">آمار اسفالت تحويلي به فينيشر شهرداري اروميه درآذر ماه سال 1391 </t>
  </si>
  <si>
    <t>جمع فی نی شر</t>
  </si>
  <si>
    <t>اکیب عمرانی</t>
  </si>
  <si>
    <t>جمع کل فی نی شر</t>
  </si>
  <si>
    <t>اکیب مرمت سازمان عمران</t>
  </si>
  <si>
    <t>متفرقه</t>
  </si>
  <si>
    <t xml:space="preserve">جمع کل </t>
  </si>
  <si>
    <t>جمع کل تناژ آسفالت</t>
  </si>
  <si>
    <t>متفرقه مسجد روستای طلاتپه و مسجد خیابان ابوذر و روستای کردلر</t>
  </si>
  <si>
    <t>جمع کل ماهانه</t>
  </si>
  <si>
    <t>اکیب عمرانی (وکیل باشی ،پل قویون و فلکه مادر)</t>
  </si>
  <si>
    <t>متفرقه اداره راه و روستای گلمرز</t>
  </si>
  <si>
    <t xml:space="preserve">جمع کل آسفالت گرم </t>
  </si>
  <si>
    <t>جمع کل آسفالت گرم و سرد</t>
  </si>
  <si>
    <t>جمع کل آسفالت سرد</t>
  </si>
  <si>
    <t>متفرقه موتوری ـ اداره راه</t>
  </si>
  <si>
    <t xml:space="preserve"> </t>
  </si>
  <si>
    <t>جمع کل آسفلت</t>
  </si>
  <si>
    <t>كمربندي خاتم الانبياء</t>
  </si>
  <si>
    <t>گلباد</t>
  </si>
  <si>
    <t xml:space="preserve">آمار اسفالت تحويلي به فينيشر شهرداري اروميه دردي ماه سال 1392 </t>
  </si>
  <si>
    <t xml:space="preserve">آمار اسفالت تحويلي به فينيشر شهرداري اروميه دربهمن  ماه سال 1392 </t>
  </si>
  <si>
    <t xml:space="preserve">آمار اسفالت تحويلي به فينيشر شهرداري اروميه دراسفند ماه سال 1392 </t>
  </si>
  <si>
    <t xml:space="preserve">آمار اسفالت تحويلي به فينيشر شهرداري اروميه درفروردین ماه سال 1392 </t>
  </si>
  <si>
    <t xml:space="preserve">آمار اسفالت تحويلي به فينيشر شهرداري اروميه دراردیبهشت  ماه سال 1392 </t>
  </si>
  <si>
    <t>حاجي پيرلو</t>
  </si>
  <si>
    <t>مدرس</t>
  </si>
  <si>
    <t>سه راه باغ رضوان جاده سرو</t>
  </si>
  <si>
    <t xml:space="preserve">محوطه استانداري </t>
  </si>
  <si>
    <t>همافر</t>
  </si>
  <si>
    <t xml:space="preserve">خيابان دفاع مقدس </t>
  </si>
  <si>
    <t xml:space="preserve">جاده انهرهنگ مرزي </t>
  </si>
  <si>
    <t>خيابان درستكار</t>
  </si>
  <si>
    <t xml:space="preserve">خيابان صائب تبريزي </t>
  </si>
  <si>
    <t xml:space="preserve">خيابان خاقاني </t>
  </si>
  <si>
    <t xml:space="preserve">خيابان حكيم نظامي </t>
  </si>
  <si>
    <t xml:space="preserve">خيابان دره چايي </t>
  </si>
  <si>
    <t xml:space="preserve">مرمت مناطق </t>
  </si>
  <si>
    <t xml:space="preserve">متفرقه  </t>
  </si>
  <si>
    <t>تناژ آسفالت منطقه 1 شهرداری در سال 1392</t>
  </si>
  <si>
    <t xml:space="preserve">خيابان پروين اعتصامي </t>
  </si>
  <si>
    <t>خيابان همافر</t>
  </si>
  <si>
    <t xml:space="preserve">سه راهي باغ رضوان </t>
  </si>
  <si>
    <t xml:space="preserve">خيابان علامه مجلسي </t>
  </si>
  <si>
    <t>خيابان مدرس ك19-23</t>
  </si>
  <si>
    <t xml:space="preserve">خيابان مفتح </t>
  </si>
  <si>
    <t xml:space="preserve">خيابان جامي </t>
  </si>
  <si>
    <t xml:space="preserve">خيابان رودكس -برادران فاضل </t>
  </si>
  <si>
    <t>خيابان عمار</t>
  </si>
  <si>
    <t xml:space="preserve">خيابان فردوسي </t>
  </si>
  <si>
    <t xml:space="preserve">آخرسعدي محوطه آتش نشاني </t>
  </si>
  <si>
    <t xml:space="preserve">خيابان حافظ </t>
  </si>
  <si>
    <t xml:space="preserve">آمار اسفالت تحويلي به فينيشر شهرداري اروميه درخرداد ماه سال1392 </t>
  </si>
  <si>
    <t xml:space="preserve">آمار اسفالت تحويلي به فينيشر شهرداري اروميه درتیر ماه سال 1392 </t>
  </si>
  <si>
    <t xml:space="preserve">آمار اسفالت تحويلي به فينيشر شهرداري اروميه درمرداد ماه سال 1392 </t>
  </si>
  <si>
    <t>دره جايي</t>
  </si>
  <si>
    <t xml:space="preserve">آخرشهريار </t>
  </si>
  <si>
    <t xml:space="preserve">حاجي پيرلو </t>
  </si>
  <si>
    <t xml:space="preserve">چهاربخش </t>
  </si>
  <si>
    <t xml:space="preserve">گلشهر </t>
  </si>
  <si>
    <t xml:space="preserve">خ حج </t>
  </si>
  <si>
    <t xml:space="preserve">كوچه عرب باغي </t>
  </si>
  <si>
    <t xml:space="preserve">زيباشهر </t>
  </si>
  <si>
    <t xml:space="preserve">ديگاله </t>
  </si>
  <si>
    <t xml:space="preserve">صمدزاده </t>
  </si>
  <si>
    <t xml:space="preserve">ميرمسلم موسوي </t>
  </si>
  <si>
    <t xml:space="preserve">فلكه كارگران </t>
  </si>
  <si>
    <t xml:space="preserve">اکیب مرمت سازمان عمران </t>
  </si>
  <si>
    <t xml:space="preserve">كل تناژمناطق چهارگانه نواحي </t>
  </si>
  <si>
    <t>ويلاشهر</t>
  </si>
  <si>
    <t>خيابان باهنر-مادر</t>
  </si>
  <si>
    <t xml:space="preserve">پل قويون </t>
  </si>
  <si>
    <t xml:space="preserve">الواج </t>
  </si>
  <si>
    <t xml:space="preserve">انديشه </t>
  </si>
  <si>
    <t xml:space="preserve">خيابان ميرمسلم موسوي </t>
  </si>
  <si>
    <t xml:space="preserve">ابوالفتحي </t>
  </si>
  <si>
    <t>جاده سرو</t>
  </si>
  <si>
    <t xml:space="preserve">امامت </t>
  </si>
  <si>
    <t>خيابان نيلوفر</t>
  </si>
  <si>
    <t xml:space="preserve">جاده انهر </t>
  </si>
  <si>
    <t>گلشهر2</t>
  </si>
  <si>
    <t>اسلام آباد</t>
  </si>
  <si>
    <t xml:space="preserve">خيابان طوبي </t>
  </si>
  <si>
    <t xml:space="preserve">خيابان قرنطينه </t>
  </si>
  <si>
    <t xml:space="preserve">مرمت سازمان </t>
  </si>
  <si>
    <t xml:space="preserve">نواحي چهارگانه </t>
  </si>
  <si>
    <t>گلشهر</t>
  </si>
  <si>
    <t>جاده تاناكورابازار</t>
  </si>
  <si>
    <t xml:space="preserve">رودكي -نارون </t>
  </si>
  <si>
    <t xml:space="preserve">ميثم هادي </t>
  </si>
  <si>
    <t xml:space="preserve">مافي -پرواز-پيروزي </t>
  </si>
  <si>
    <t xml:space="preserve">باغ رضوان </t>
  </si>
  <si>
    <t xml:space="preserve">مديريت </t>
  </si>
  <si>
    <t xml:space="preserve">طريقت </t>
  </si>
  <si>
    <t xml:space="preserve">معين </t>
  </si>
  <si>
    <t xml:space="preserve">پل سه چشمه </t>
  </si>
  <si>
    <t xml:space="preserve">آهندوست </t>
  </si>
  <si>
    <t xml:space="preserve">آزادگان </t>
  </si>
  <si>
    <t xml:space="preserve">معرفت </t>
  </si>
  <si>
    <t xml:space="preserve">بوستان </t>
  </si>
  <si>
    <t>فردوسي 2</t>
  </si>
  <si>
    <t xml:space="preserve">كوي نصرت </t>
  </si>
  <si>
    <t xml:space="preserve">فارابي </t>
  </si>
  <si>
    <t xml:space="preserve">موسي زال </t>
  </si>
  <si>
    <t xml:space="preserve">فلكه آذربايجان </t>
  </si>
  <si>
    <t xml:space="preserve">خاقاني </t>
  </si>
  <si>
    <t>كوي سالار</t>
  </si>
  <si>
    <t xml:space="preserve">آسفالت مناطق چهارگانه </t>
  </si>
  <si>
    <t xml:space="preserve">متفرقه </t>
  </si>
  <si>
    <t xml:space="preserve">آمار اسفالت تحويلي به فينيشر شهرداري اروميه درشهریور  ماه سال 1392 </t>
  </si>
  <si>
    <t xml:space="preserve">قرارگاه پشتيباني شمالغرب </t>
  </si>
  <si>
    <t xml:space="preserve">جاده سلماس جلودانشگاه </t>
  </si>
  <si>
    <t>پارك دانشجو</t>
  </si>
  <si>
    <t xml:space="preserve">نجف محمدي </t>
  </si>
  <si>
    <t xml:space="preserve">كمربندي بهارستان </t>
  </si>
  <si>
    <t>ميرداماد</t>
  </si>
  <si>
    <t xml:space="preserve">فرخي </t>
  </si>
  <si>
    <t>آبشناسان سرو</t>
  </si>
  <si>
    <t>خانه هاي سازماني شاهرخ آباد</t>
  </si>
  <si>
    <t xml:space="preserve">هواشناسي </t>
  </si>
  <si>
    <t xml:space="preserve">نواحی چهارگانه </t>
  </si>
  <si>
    <t xml:space="preserve">آمار اسفالت تحويلي به فينيشر شهرداري اروميه درمهر ماه سال 1392 </t>
  </si>
  <si>
    <t>صمدزاده</t>
  </si>
  <si>
    <t xml:space="preserve">نعمت شرافت </t>
  </si>
  <si>
    <t>بهداري لشگر</t>
  </si>
  <si>
    <t>پرستو</t>
  </si>
  <si>
    <t xml:space="preserve">بشارت </t>
  </si>
  <si>
    <t>كوي استاندارد</t>
  </si>
  <si>
    <t xml:space="preserve">شيخ تپه </t>
  </si>
  <si>
    <t xml:space="preserve">قره حسنلو </t>
  </si>
  <si>
    <t xml:space="preserve">شمالي </t>
  </si>
  <si>
    <t xml:space="preserve">8شهريور </t>
  </si>
  <si>
    <t xml:space="preserve">پورشيد </t>
  </si>
  <si>
    <t xml:space="preserve">چهارراه برق </t>
  </si>
  <si>
    <t>انديشه گل رز</t>
  </si>
  <si>
    <t xml:space="preserve">خ صفا </t>
  </si>
  <si>
    <t xml:space="preserve">محوطه لشگر </t>
  </si>
  <si>
    <t xml:space="preserve">جاده سلماس </t>
  </si>
  <si>
    <t xml:space="preserve">سه راه باغ رضوان </t>
  </si>
  <si>
    <t>ديزج</t>
  </si>
  <si>
    <t xml:space="preserve">جمع كل تناژنواحي چهارگانه </t>
  </si>
  <si>
    <t xml:space="preserve">جمع كل تناژآسفالت متفرقه </t>
  </si>
  <si>
    <t>كوي ويلا</t>
  </si>
  <si>
    <t>لشگرخ امام جديد</t>
  </si>
  <si>
    <t xml:space="preserve">جاده سلماس ناحيه </t>
  </si>
  <si>
    <t xml:space="preserve">كشتارگاه </t>
  </si>
  <si>
    <t xml:space="preserve">امام علي </t>
  </si>
  <si>
    <t>جاده انهر</t>
  </si>
  <si>
    <t xml:space="preserve">تمايل </t>
  </si>
  <si>
    <t xml:space="preserve">پل ميثم </t>
  </si>
  <si>
    <t xml:space="preserve">مافي پرواز </t>
  </si>
  <si>
    <t xml:space="preserve">محراب </t>
  </si>
  <si>
    <t xml:space="preserve">پارك دانشجو </t>
  </si>
  <si>
    <t xml:space="preserve">مافي فرهنگيان </t>
  </si>
  <si>
    <t>جاده سلماس جلودانشگاه آزاد</t>
  </si>
  <si>
    <t xml:space="preserve">پورمصطفي </t>
  </si>
  <si>
    <t xml:space="preserve">ارديبهشت </t>
  </si>
  <si>
    <t xml:space="preserve">فروردين </t>
  </si>
  <si>
    <t xml:space="preserve">شرح </t>
  </si>
  <si>
    <t xml:space="preserve"> فی نی شر</t>
  </si>
  <si>
    <t>تناژ اسفالت شهرداري  منطقه  1</t>
  </si>
  <si>
    <t>تناژ آسفالت شهرداري  منطقه 2  در سال 1392</t>
  </si>
  <si>
    <t>تناژ آسفالت شهرداري  منطقه 3  در سال 1392</t>
  </si>
  <si>
    <t>تناژ آسفالت  شهرداري منطقه 4  در سال 1392</t>
  </si>
  <si>
    <t>تناژ تحويلی شهرداری منطقه 5</t>
  </si>
  <si>
    <t>تناژتحویلی شهرداری منطقه 5</t>
  </si>
  <si>
    <t xml:space="preserve">نواحي پنج گانه </t>
  </si>
  <si>
    <t>آسفالت سرد</t>
  </si>
  <si>
    <t>1(آسفالت )1و(شن وماسه )</t>
  </si>
  <si>
    <t>آسفالت</t>
  </si>
  <si>
    <t>مرمت مناطق</t>
  </si>
  <si>
    <t>اکیپ عمرانی</t>
  </si>
  <si>
    <t>نواحی پنج گانه</t>
  </si>
  <si>
    <t>تعداد روزهای فعال کارخانجات</t>
  </si>
  <si>
    <t>آسفالت 120 تنی</t>
  </si>
  <si>
    <t>شن و ماسه</t>
  </si>
  <si>
    <t>مقدار تولید به تن</t>
  </si>
  <si>
    <t>علت تعطیلی کارخانجات ( به تعداد روز)</t>
  </si>
  <si>
    <t>نقص فنی</t>
  </si>
  <si>
    <t>شرایط جوی</t>
  </si>
  <si>
    <t>عدم نیاز</t>
  </si>
  <si>
    <t>سایر</t>
  </si>
  <si>
    <t>منطقه 1</t>
  </si>
  <si>
    <t>منطقه 2</t>
  </si>
  <si>
    <t>منطقه 3</t>
  </si>
  <si>
    <t>منطقه 4</t>
  </si>
  <si>
    <t>منطقه 5</t>
  </si>
  <si>
    <t>دی</t>
  </si>
  <si>
    <t xml:space="preserve">جدول پروژه هاي عمراني -آسفالت   شهرداري اروميه در  سال 1396 </t>
  </si>
  <si>
    <t xml:space="preserve">جدول پروژه هاي عمراني -آسفالت   شهرداري اروميه در سال 1396 </t>
  </si>
  <si>
    <t>آمــار توليــد و توزيــع آسفــالت مناطق پنج گانه و فينيشر شهرداری اروميه در ســال 1396</t>
  </si>
  <si>
    <t>عملكرد كارخانجات شن و ماسه شهرداري اروميه  در سال 1396</t>
  </si>
  <si>
    <t>3(آسفالت )2و(شن وماسه )</t>
  </si>
  <si>
    <t>4(آسفالت )2و(شن وماسه )</t>
  </si>
  <si>
    <t>خمسه لویی -کاشانی -حافظ -گلدیس -باغ رضوان -میدان انقلاب -سیدجواد-جاده دریا</t>
  </si>
  <si>
    <t xml:space="preserve">چی چست -نجف محمدی -کمربندی -فرهنگ -پل آذربایجان -ابوذر -واحدی -پل سوم خرداد -مهر آباد-فارابی -اسماعیل زاده </t>
  </si>
  <si>
    <t xml:space="preserve">2(آسفالت ) </t>
  </si>
  <si>
    <t>1(آسفالت )</t>
  </si>
  <si>
    <t xml:space="preserve">گلدیس -اسماعیل زاده- مافی-مظاهری -پرنیان -گل سرخ -سعدی -باغ رضوان -صائب تبریزی -گلبهار-کوهنورد-خانباباخان -جاده انهر-علی کومی -پزشکیان </t>
  </si>
  <si>
    <t>4(آسفالت )1و(شن وماسه )</t>
  </si>
  <si>
    <t>پل آذربایجان -سعدی -شهند- مجتمع امام علی -دانشگر-حسنی -مدنی -7 تیر</t>
  </si>
  <si>
    <t>4(آسفالت )</t>
  </si>
  <si>
    <t>3(آسفالت )</t>
  </si>
  <si>
    <t xml:space="preserve">چهره گشا -ویلاشهر-پل آذربایجان -پل ابوذر -دین پرست -زندان چی چست -گل سرخ </t>
  </si>
  <si>
    <t>2(آسفالت )1و(شن وماسه )</t>
  </si>
  <si>
    <t>2(آسفالت )</t>
  </si>
  <si>
    <t xml:space="preserve">چی چست </t>
  </si>
  <si>
    <t xml:space="preserve">گل سرخی </t>
  </si>
  <si>
    <t xml:space="preserve">اسماعیل زاده </t>
  </si>
  <si>
    <t xml:space="preserve">حسنی </t>
  </si>
  <si>
    <t xml:space="preserve">مافی ساحلی </t>
  </si>
  <si>
    <t xml:space="preserve">امید </t>
  </si>
  <si>
    <t xml:space="preserve">رجایی </t>
  </si>
  <si>
    <t xml:space="preserve">اطلاعات </t>
  </si>
  <si>
    <t xml:space="preserve">غفاری آذر </t>
  </si>
  <si>
    <t xml:space="preserve">خوابگاه گلستان </t>
  </si>
  <si>
    <t xml:space="preserve">مدرسه ابراهیمی آذر </t>
  </si>
  <si>
    <t>خانه سازمانی نیروی انتظامی</t>
  </si>
  <si>
    <t xml:space="preserve">کمربندی </t>
  </si>
  <si>
    <t xml:space="preserve">دانشگاه امام حسین </t>
  </si>
  <si>
    <t xml:space="preserve">پل آذربایجان </t>
  </si>
  <si>
    <t xml:space="preserve">خیابان حسنی </t>
  </si>
  <si>
    <t xml:space="preserve">گلمان </t>
  </si>
  <si>
    <t xml:space="preserve">امام علی </t>
  </si>
  <si>
    <t xml:space="preserve">کوهنورد </t>
  </si>
  <si>
    <t xml:space="preserve">آبشناسان </t>
  </si>
  <si>
    <t xml:space="preserve">خیابان جنت </t>
  </si>
  <si>
    <t>3(آسفالت )1و(شن وماسه )</t>
  </si>
  <si>
    <t xml:space="preserve">3(آسفالت ) </t>
  </si>
  <si>
    <t>کوهنورد</t>
  </si>
  <si>
    <t>شیخ لو</t>
  </si>
  <si>
    <t xml:space="preserve">گل یاس </t>
  </si>
  <si>
    <t xml:space="preserve">تالار رضا </t>
  </si>
  <si>
    <t>خ امام رضا</t>
  </si>
  <si>
    <t xml:space="preserve">ملازاده </t>
  </si>
  <si>
    <t>4(آسفالت )3و(شن وماسه )</t>
  </si>
  <si>
    <t xml:space="preserve">پل امام علی </t>
  </si>
  <si>
    <t>والفجر</t>
  </si>
  <si>
    <t xml:space="preserve">مافی بازارباش </t>
  </si>
  <si>
    <t xml:space="preserve">میدان انقلاب </t>
  </si>
  <si>
    <t xml:space="preserve">خ امینی </t>
  </si>
  <si>
    <t xml:space="preserve">گردان امین </t>
  </si>
  <si>
    <t xml:space="preserve">دین پرست </t>
  </si>
  <si>
    <t xml:space="preserve">دیگاله </t>
  </si>
  <si>
    <t xml:space="preserve">گلستان </t>
  </si>
  <si>
    <t xml:space="preserve">دفاع مقدس </t>
  </si>
  <si>
    <t xml:space="preserve">خلیج فارس </t>
  </si>
  <si>
    <t>5(آسفالت )1و(شن وماسه )</t>
  </si>
  <si>
    <t>6(آسفالت )و(شن وماسه )</t>
  </si>
  <si>
    <t>خیابان محراب</t>
  </si>
  <si>
    <t>کمربندی</t>
  </si>
  <si>
    <t>پل آذربایجان</t>
  </si>
  <si>
    <t>حیاط بسیج</t>
  </si>
  <si>
    <t xml:space="preserve">پل قویون </t>
  </si>
  <si>
    <t>اسلام آباد 2</t>
  </si>
  <si>
    <t>7(آسفالت )1و(شن وماسه )</t>
  </si>
  <si>
    <t>7(آسفالت )2و(شن وماسه )</t>
  </si>
  <si>
    <t>سومون آباد</t>
  </si>
  <si>
    <t>مولوی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</si>
</sst>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178"/>
    </font>
    <font>
      <sz val="8"/>
      <name val="Arial"/>
      <family val="2"/>
    </font>
    <font>
      <b/>
      <sz val="10"/>
      <name val="B Nazanin"/>
      <charset val="178"/>
    </font>
    <font>
      <b/>
      <sz val="8"/>
      <name val="B Nazanin"/>
      <charset val="178"/>
    </font>
    <font>
      <b/>
      <sz val="12"/>
      <name val="B Nazanin"/>
      <charset val="178"/>
    </font>
    <font>
      <sz val="10"/>
      <name val="B Nazanin"/>
      <charset val="178"/>
    </font>
    <font>
      <sz val="14"/>
      <color rgb="FF000000"/>
      <name val="Calibri"/>
      <family val="2"/>
    </font>
    <font>
      <b/>
      <sz val="10"/>
      <name val="B Traffic"/>
      <charset val="178"/>
    </font>
    <font>
      <sz val="10"/>
      <name val="B Traffic"/>
      <charset val="178"/>
    </font>
    <font>
      <b/>
      <sz val="10"/>
      <name val="B Titr"/>
      <charset val="178"/>
    </font>
    <font>
      <sz val="10"/>
      <name val="B Titr"/>
      <charset val="178"/>
    </font>
    <font>
      <b/>
      <sz val="12"/>
      <name val="B Titr"/>
      <charset val="178"/>
    </font>
    <font>
      <b/>
      <sz val="14"/>
      <name val="B Nazanin"/>
      <charset val="178"/>
    </font>
    <font>
      <sz val="12"/>
      <name val="B Mitra"/>
      <charset val="178"/>
    </font>
    <font>
      <b/>
      <sz val="10"/>
      <color theme="0"/>
      <name val="B Mitra"/>
      <charset val="178"/>
    </font>
    <font>
      <sz val="10"/>
      <color theme="0"/>
      <name val="B Mitra"/>
      <charset val="178"/>
    </font>
    <font>
      <sz val="14"/>
      <color theme="3" tint="-0.499984740745262"/>
      <name val="B Titr"/>
      <charset val="178"/>
    </font>
    <font>
      <b/>
      <sz val="10"/>
      <color theme="0"/>
      <name val="B Nazanin"/>
      <charset val="178"/>
    </font>
    <font>
      <sz val="10"/>
      <color theme="1"/>
      <name val="Arial"/>
      <family val="2"/>
    </font>
    <font>
      <sz val="10"/>
      <color theme="1"/>
      <name val="B Nazanin"/>
      <charset val="178"/>
    </font>
    <font>
      <b/>
      <sz val="10"/>
      <color theme="1"/>
      <name val="B Nazanin"/>
      <charset val="17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33">
    <xf numFmtId="0" fontId="0" fillId="0" borderId="0" xfId="0"/>
    <xf numFmtId="3" fontId="2" fillId="0" borderId="0" xfId="0" applyNumberFormat="1" applyFont="1"/>
    <xf numFmtId="3" fontId="5" fillId="0" borderId="0" xfId="0" applyNumberFormat="1" applyFont="1"/>
    <xf numFmtId="3" fontId="2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shrinkToFit="1"/>
    </xf>
    <xf numFmtId="0" fontId="9" fillId="9" borderId="1" xfId="0" applyFont="1" applyFill="1" applyBorder="1" applyAlignment="1">
      <alignment horizontal="center" vertical="center"/>
    </xf>
    <xf numFmtId="0" fontId="5" fillId="0" borderId="7" xfId="0" applyFont="1" applyBorder="1"/>
    <xf numFmtId="0" fontId="2" fillId="2" borderId="7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0" fontId="5" fillId="0" borderId="6" xfId="0" applyFont="1" applyBorder="1"/>
    <xf numFmtId="0" fontId="2" fillId="2" borderId="6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3" fontId="2" fillId="8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textRotation="90"/>
    </xf>
    <xf numFmtId="3" fontId="2" fillId="2" borderId="7" xfId="0" applyNumberFormat="1" applyFont="1" applyFill="1" applyBorder="1" applyAlignment="1">
      <alignment horizontal="center" vertical="center"/>
    </xf>
    <xf numFmtId="3" fontId="2" fillId="8" borderId="7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13" fillId="10" borderId="15" xfId="0" applyNumberFormat="1" applyFont="1" applyFill="1" applyBorder="1" applyAlignment="1">
      <alignment horizontal="center" vertical="center"/>
    </xf>
    <xf numFmtId="3" fontId="8" fillId="10" borderId="16" xfId="0" applyNumberFormat="1" applyFont="1" applyFill="1" applyBorder="1" applyAlignment="1">
      <alignment horizontal="center" vertical="center"/>
    </xf>
    <xf numFmtId="3" fontId="8" fillId="10" borderId="17" xfId="0" applyNumberFormat="1" applyFont="1" applyFill="1" applyBorder="1" applyAlignment="1">
      <alignment horizontal="center" vertical="center"/>
    </xf>
    <xf numFmtId="3" fontId="13" fillId="11" borderId="15" xfId="0" applyNumberFormat="1" applyFont="1" applyFill="1" applyBorder="1" applyAlignment="1">
      <alignment horizontal="center" vertical="center"/>
    </xf>
    <xf numFmtId="3" fontId="8" fillId="11" borderId="16" xfId="0" applyNumberFormat="1" applyFont="1" applyFill="1" applyBorder="1" applyAlignment="1">
      <alignment horizontal="center" vertical="center"/>
    </xf>
    <xf numFmtId="3" fontId="8" fillId="11" borderId="17" xfId="0" applyNumberFormat="1" applyFont="1" applyFill="1" applyBorder="1" applyAlignment="1">
      <alignment horizontal="center" vertical="center"/>
    </xf>
    <xf numFmtId="3" fontId="14" fillId="12" borderId="16" xfId="0" applyNumberFormat="1" applyFont="1" applyFill="1" applyBorder="1" applyAlignment="1">
      <alignment horizontal="center" vertical="center"/>
    </xf>
    <xf numFmtId="3" fontId="14" fillId="12" borderId="17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Continuous" vertical="center"/>
    </xf>
    <xf numFmtId="3" fontId="17" fillId="0" borderId="0" xfId="0" applyNumberFormat="1" applyFont="1"/>
    <xf numFmtId="3" fontId="17" fillId="0" borderId="0" xfId="0" applyNumberFormat="1" applyFont="1" applyFill="1" applyBorder="1"/>
    <xf numFmtId="0" fontId="18" fillId="0" borderId="0" xfId="0" applyFont="1"/>
    <xf numFmtId="0" fontId="19" fillId="0" borderId="0" xfId="0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center"/>
    </xf>
    <xf numFmtId="3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3" fontId="16" fillId="0" borderId="9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4" fillId="12" borderId="12" xfId="0" applyNumberFormat="1" applyFont="1" applyFill="1" applyBorder="1" applyAlignment="1">
      <alignment horizontal="center" vertical="center"/>
    </xf>
    <xf numFmtId="3" fontId="14" fillId="12" borderId="15" xfId="0" applyNumberFormat="1" applyFont="1" applyFill="1" applyBorder="1" applyAlignment="1">
      <alignment horizontal="center" vertical="center"/>
    </xf>
    <xf numFmtId="3" fontId="14" fillId="12" borderId="13" xfId="0" applyNumberFormat="1" applyFont="1" applyFill="1" applyBorder="1" applyAlignment="1">
      <alignment horizontal="center" vertical="center" wrapText="1"/>
    </xf>
    <xf numFmtId="3" fontId="14" fillId="12" borderId="16" xfId="0" applyNumberFormat="1" applyFont="1" applyFill="1" applyBorder="1" applyAlignment="1">
      <alignment horizontal="center" vertical="center" wrapText="1"/>
    </xf>
    <xf numFmtId="3" fontId="14" fillId="12" borderId="13" xfId="0" applyNumberFormat="1" applyFont="1" applyFill="1" applyBorder="1" applyAlignment="1">
      <alignment horizontal="center" vertical="center"/>
    </xf>
    <xf numFmtId="3" fontId="14" fillId="12" borderId="14" xfId="0" applyNumberFormat="1" applyFont="1" applyFill="1" applyBorder="1" applyAlignment="1">
      <alignment horizontal="center" vertical="center"/>
    </xf>
    <xf numFmtId="0" fontId="15" fillId="12" borderId="13" xfId="0" applyFont="1" applyFill="1" applyBorder="1"/>
    <xf numFmtId="0" fontId="15" fillId="12" borderId="14" xfId="0" applyFont="1" applyFill="1" applyBorder="1"/>
    <xf numFmtId="0" fontId="9" fillId="8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0" fillId="0" borderId="8" xfId="0" applyBorder="1" applyAlignment="1"/>
    <xf numFmtId="3" fontId="18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99"/>
      <color rgb="FFCC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a-IR"/>
              <a:t>نمودار توزیع فراوانی آسفالت در نواحی منطقه چهار در سال</a:t>
            </a:r>
            <a:r>
              <a:rPr lang="en-US"/>
              <a:t>92</a:t>
            </a:r>
            <a:endParaRPr lang="fa-IR"/>
          </a:p>
        </c:rich>
      </c:tx>
      <c:layout>
        <c:manualLayout>
          <c:xMode val="edge"/>
          <c:yMode val="edge"/>
          <c:x val="0.17366976186800179"/>
          <c:y val="3.28767123287680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630355543093955E-2"/>
          <c:y val="0.18356164383561643"/>
          <c:w val="0.9187687636346229"/>
          <c:h val="0.6027397260274068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'تناژ آسفالت منطقه 3 و 4'!$K$5:$N$5</c:f>
              <c:strCache>
                <c:ptCount val="1"/>
                <c:pt idx="0">
                  <c:v>ناحيه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'تناژ آسفالت منطقه 3 و 4'!$J$7:$J$15</c:f>
              <c:strCache>
                <c:ptCount val="9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</c:strCache>
            </c:strRef>
          </c:cat>
          <c:val>
            <c:numRef>
              <c:f>'تناژ آسفالت منطقه 3 و 4'!$K$7:$K$15</c:f>
              <c:numCache>
                <c:formatCode>General</c:formatCode>
                <c:ptCount val="9"/>
                <c:pt idx="0">
                  <c:v>510</c:v>
                </c:pt>
                <c:pt idx="1">
                  <c:v>750</c:v>
                </c:pt>
                <c:pt idx="2">
                  <c:v>1050</c:v>
                </c:pt>
                <c:pt idx="3">
                  <c:v>900</c:v>
                </c:pt>
                <c:pt idx="4">
                  <c:v>890</c:v>
                </c:pt>
                <c:pt idx="5">
                  <c:v>1030</c:v>
                </c:pt>
                <c:pt idx="6">
                  <c:v>970</c:v>
                </c:pt>
                <c:pt idx="7">
                  <c:v>540</c:v>
                </c:pt>
                <c:pt idx="8">
                  <c:v>290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67-44E8-B750-F14C1033D8A4}"/>
            </c:ext>
          </c:extLst>
        </c:ser>
        <c:ser>
          <c:idx val="1"/>
          <c:order val="1"/>
          <c:tx>
            <c:strRef>
              <c:f>'تناژ آسفالت منطقه 3 و 4'!$O$5:$R$5</c:f>
              <c:strCache>
                <c:ptCount val="1"/>
                <c:pt idx="0">
                  <c:v>ناحيه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'تناژ آسفالت منطقه 3 و 4'!$J$7:$J$15</c:f>
              <c:strCache>
                <c:ptCount val="9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</c:strCache>
            </c:strRef>
          </c:cat>
          <c:val>
            <c:numRef>
              <c:f>'تناژ آسفالت منطقه 3 و 4'!$O$7:$O$15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67-44E8-B750-F14C1033D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051712"/>
        <c:axId val="176075904"/>
        <c:axId val="0"/>
      </c:bar3DChart>
      <c:catAx>
        <c:axId val="17605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07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075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0517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n-US"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99" r="0.7500000000000089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>
                <a:solidFill>
                  <a:schemeClr val="tx1"/>
                </a:solidFill>
                <a:cs typeface="B Titr" panose="00000700000000000000" pitchFamily="2" charset="-78"/>
              </a:rPr>
              <a:t>نمودار  تناژ آسفالت تحویلی به فینیشر در سال 1396</a:t>
            </a:r>
            <a:endParaRPr lang="en-US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کلی '!$A$4:$A$15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 </c:v>
                </c:pt>
                <c:pt idx="7">
                  <c:v>آبان 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'آمار کلی '!$B$4:$B$15</c:f>
              <c:numCache>
                <c:formatCode>#,##0</c:formatCode>
                <c:ptCount val="12"/>
                <c:pt idx="0">
                  <c:v>9160</c:v>
                </c:pt>
                <c:pt idx="1">
                  <c:v>13740</c:v>
                </c:pt>
                <c:pt idx="2">
                  <c:v>14300</c:v>
                </c:pt>
                <c:pt idx="3">
                  <c:v>7490</c:v>
                </c:pt>
                <c:pt idx="4">
                  <c:v>4700</c:v>
                </c:pt>
                <c:pt idx="5">
                  <c:v>8430</c:v>
                </c:pt>
                <c:pt idx="6">
                  <c:v>2480</c:v>
                </c:pt>
                <c:pt idx="7">
                  <c:v>5450</c:v>
                </c:pt>
                <c:pt idx="8">
                  <c:v>4000</c:v>
                </c:pt>
                <c:pt idx="9">
                  <c:v>1970</c:v>
                </c:pt>
                <c:pt idx="10">
                  <c:v>870</c:v>
                </c:pt>
                <c:pt idx="11">
                  <c:v>160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68-4E72-A829-6375A9E82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865472"/>
        <c:axId val="197867392"/>
        <c:axId val="0"/>
      </c:bar3DChart>
      <c:catAx>
        <c:axId val="19786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97867392"/>
        <c:crosses val="autoZero"/>
        <c:auto val="1"/>
        <c:lblAlgn val="ctr"/>
        <c:lblOffset val="100"/>
        <c:noMultiLvlLbl val="0"/>
      </c:catAx>
      <c:valAx>
        <c:axId val="19786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9786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60000"/>
        <a:lumOff val="4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>
                <a:solidFill>
                  <a:schemeClr val="tx1"/>
                </a:solidFill>
                <a:cs typeface="B Titr" panose="00000700000000000000" pitchFamily="2" charset="-78"/>
              </a:rPr>
              <a:t>نمودار  مقایسه تناژ آسفالت تحویلی</a:t>
            </a:r>
            <a:r>
              <a:rPr lang="fa-IR" baseline="0">
                <a:solidFill>
                  <a:schemeClr val="tx1"/>
                </a:solidFill>
                <a:cs typeface="B Titr" panose="00000700000000000000" pitchFamily="2" charset="-78"/>
              </a:rPr>
              <a:t> به مناطق پنج گانه</a:t>
            </a:r>
            <a:r>
              <a:rPr lang="fa-IR">
                <a:solidFill>
                  <a:schemeClr val="tx1"/>
                </a:solidFill>
                <a:cs typeface="B Titr" panose="00000700000000000000" pitchFamily="2" charset="-78"/>
              </a:rPr>
              <a:t> در سال 1396</a:t>
            </a:r>
            <a:endParaRPr lang="en-US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2.5720164609052557E-3"/>
                  <c:y val="0.140621603118682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1B-435E-9285-DE8C6E7E12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('آمار کلی '!$E$17,'آمار کلی '!$H$17,'آمار کلی '!$K$17,'آمار کلی '!$N$17,'آمار کلی '!$Q$17)</c:f>
              <c:strCache>
                <c:ptCount val="5"/>
                <c:pt idx="0">
                  <c:v>منطقه 1</c:v>
                </c:pt>
                <c:pt idx="1">
                  <c:v>منطقه 2</c:v>
                </c:pt>
                <c:pt idx="2">
                  <c:v>منطقه 3</c:v>
                </c:pt>
                <c:pt idx="3">
                  <c:v>منطقه 4</c:v>
                </c:pt>
                <c:pt idx="4">
                  <c:v>منطقه 5</c:v>
                </c:pt>
              </c:strCache>
            </c:strRef>
          </c:cat>
          <c:val>
            <c:numRef>
              <c:f>('آمار کلی '!$E$16,'آمار کلی '!$H$16,'آمار کلی '!$K$16,'آمار کلی '!$N$16,'آمار کلی '!$Q$16)</c:f>
              <c:numCache>
                <c:formatCode>#,##0</c:formatCode>
                <c:ptCount val="5"/>
                <c:pt idx="0">
                  <c:v>7910</c:v>
                </c:pt>
                <c:pt idx="1">
                  <c:v>6910</c:v>
                </c:pt>
                <c:pt idx="2">
                  <c:v>8370</c:v>
                </c:pt>
                <c:pt idx="3">
                  <c:v>5352</c:v>
                </c:pt>
                <c:pt idx="4">
                  <c:v>3940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75-47AF-A34D-AA529A20B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928128"/>
        <c:axId val="204929664"/>
        <c:axId val="0"/>
      </c:bar3DChart>
      <c:catAx>
        <c:axId val="20492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204929664"/>
        <c:crosses val="autoZero"/>
        <c:auto val="1"/>
        <c:lblAlgn val="ctr"/>
        <c:lblOffset val="100"/>
        <c:noMultiLvlLbl val="0"/>
      </c:catAx>
      <c:valAx>
        <c:axId val="20492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20492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60000"/>
        <a:lumOff val="4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>
                <a:solidFill>
                  <a:schemeClr val="tx1"/>
                </a:solidFill>
                <a:cs typeface="B Titr" panose="00000700000000000000" pitchFamily="2" charset="-78"/>
              </a:rPr>
              <a:t>نمودار مقایسه</a:t>
            </a:r>
            <a:r>
              <a:rPr lang="fa-IR" baseline="0">
                <a:solidFill>
                  <a:schemeClr val="tx1"/>
                </a:solidFill>
                <a:cs typeface="B Titr" panose="00000700000000000000" pitchFamily="2" charset="-78"/>
              </a:rPr>
              <a:t> مقدار تولید آسفالت</a:t>
            </a:r>
            <a:r>
              <a:rPr lang="fa-IR">
                <a:solidFill>
                  <a:schemeClr val="tx1"/>
                </a:solidFill>
                <a:cs typeface="B Titr" panose="00000700000000000000" pitchFamily="2" charset="-78"/>
              </a:rPr>
              <a:t> در سال 1396</a:t>
            </a:r>
            <a:endParaRPr lang="en-US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>
                <c:manualLayout>
                  <c:x val="0"/>
                  <c:y val="0.130332252722501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14-46DB-8411-A1F9C2EADA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کلی '!$A$4:$A$15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 </c:v>
                </c:pt>
                <c:pt idx="7">
                  <c:v>آبان 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'آمار کلی '!$V$4:$V$15</c:f>
              <c:numCache>
                <c:formatCode>#,##0</c:formatCode>
                <c:ptCount val="12"/>
                <c:pt idx="0">
                  <c:v>14933</c:v>
                </c:pt>
                <c:pt idx="1">
                  <c:v>21765</c:v>
                </c:pt>
                <c:pt idx="2">
                  <c:v>22262</c:v>
                </c:pt>
                <c:pt idx="3">
                  <c:v>11596</c:v>
                </c:pt>
                <c:pt idx="4">
                  <c:v>9275</c:v>
                </c:pt>
                <c:pt idx="5">
                  <c:v>12684</c:v>
                </c:pt>
                <c:pt idx="6">
                  <c:v>5273</c:v>
                </c:pt>
                <c:pt idx="7">
                  <c:v>10338</c:v>
                </c:pt>
                <c:pt idx="8">
                  <c:v>7575</c:v>
                </c:pt>
                <c:pt idx="9">
                  <c:v>3630</c:v>
                </c:pt>
                <c:pt idx="10">
                  <c:v>1548</c:v>
                </c:pt>
                <c:pt idx="11">
                  <c:v>2045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B5-4756-8990-A4B8B168F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725888"/>
        <c:axId val="206727808"/>
        <c:axId val="0"/>
      </c:bar3DChart>
      <c:catAx>
        <c:axId val="20672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206727808"/>
        <c:crosses val="autoZero"/>
        <c:auto val="1"/>
        <c:lblAlgn val="ctr"/>
        <c:lblOffset val="100"/>
        <c:noMultiLvlLbl val="0"/>
      </c:catAx>
      <c:valAx>
        <c:axId val="20672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20672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60000"/>
        <a:lumOff val="4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>
                <a:solidFill>
                  <a:schemeClr val="tx1"/>
                </a:solidFill>
                <a:cs typeface="B Titr" panose="00000700000000000000" pitchFamily="2" charset="-78"/>
              </a:rPr>
              <a:t>نمودار مقایسه</a:t>
            </a:r>
            <a:r>
              <a:rPr lang="fa-IR" baseline="0">
                <a:solidFill>
                  <a:schemeClr val="tx1"/>
                </a:solidFill>
                <a:cs typeface="B Titr" panose="00000700000000000000" pitchFamily="2" charset="-78"/>
              </a:rPr>
              <a:t> مقدار تولید شن و ماسه</a:t>
            </a:r>
            <a:r>
              <a:rPr lang="fa-IR">
                <a:solidFill>
                  <a:schemeClr val="tx1"/>
                </a:solidFill>
                <a:cs typeface="B Titr" panose="00000700000000000000" pitchFamily="2" charset="-78"/>
              </a:rPr>
              <a:t> در سال 1396</a:t>
            </a:r>
            <a:endParaRPr lang="en-US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5"/>
              <c:layout>
                <c:manualLayout>
                  <c:x val="0"/>
                  <c:y val="0.131175773633995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18-4BC1-A37F-D88B6F5E17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numCol="1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کلی '!$A$4:$A$15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 </c:v>
                </c:pt>
                <c:pt idx="7">
                  <c:v>آبان 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'آمار کلی '!$X$4:$X$15</c:f>
              <c:numCache>
                <c:formatCode>#,##0</c:formatCode>
                <c:ptCount val="12"/>
                <c:pt idx="0">
                  <c:v>26760</c:v>
                </c:pt>
                <c:pt idx="1">
                  <c:v>41420</c:v>
                </c:pt>
                <c:pt idx="2">
                  <c:v>33050</c:v>
                </c:pt>
                <c:pt idx="3">
                  <c:v>35060</c:v>
                </c:pt>
                <c:pt idx="4">
                  <c:v>38160</c:v>
                </c:pt>
                <c:pt idx="5">
                  <c:v>36480</c:v>
                </c:pt>
                <c:pt idx="6">
                  <c:v>27360</c:v>
                </c:pt>
                <c:pt idx="7">
                  <c:v>28780</c:v>
                </c:pt>
                <c:pt idx="8">
                  <c:v>23960</c:v>
                </c:pt>
                <c:pt idx="9">
                  <c:v>32920</c:v>
                </c:pt>
                <c:pt idx="10">
                  <c:v>39930</c:v>
                </c:pt>
                <c:pt idx="11">
                  <c:v>34340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F7-419D-B07D-A8B654062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704960"/>
        <c:axId val="157706496"/>
        <c:axId val="0"/>
      </c:bar3DChart>
      <c:catAx>
        <c:axId val="15770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57706496"/>
        <c:crosses val="autoZero"/>
        <c:auto val="1"/>
        <c:lblAlgn val="ctr"/>
        <c:lblOffset val="100"/>
        <c:noMultiLvlLbl val="0"/>
      </c:catAx>
      <c:valAx>
        <c:axId val="15770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577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60000"/>
        <a:lumOff val="4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/>
              <a:t>نمودار تناژ تحويلي آسفالت در سال 1396</a:t>
            </a:r>
          </a:p>
        </c:rich>
      </c:tx>
      <c:layout>
        <c:manualLayout>
          <c:xMode val="edge"/>
          <c:yMode val="edge"/>
          <c:x val="0.38972120023409174"/>
          <c:y val="3.408245861732027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rgbClr val="1F497D">
            <a:lumMod val="20000"/>
            <a:lumOff val="80000"/>
          </a:srgbClr>
        </a:solidFill>
        <a:ln>
          <a:noFill/>
        </a:ln>
        <a:effectLst/>
        <a:sp3d/>
      </c:spPr>
    </c:sideWall>
    <c:backWall>
      <c:thickness val="0"/>
      <c:spPr>
        <a:solidFill>
          <a:srgbClr val="1F497D">
            <a:lumMod val="20000"/>
            <a:lumOff val="80000"/>
          </a:srgb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آسفالت تحويلي (تناژ) </c:v>
          </c:tx>
          <c:spPr>
            <a:solidFill>
              <a:srgbClr val="EEECE1">
                <a:lumMod val="25000"/>
              </a:srgbClr>
            </a:solidFill>
            <a:ln>
              <a:noFill/>
            </a:ln>
            <a:effectLst/>
            <a:sp3d/>
          </c:spPr>
          <c:invertIfNegative val="0"/>
          <c:cat>
            <c:strRef>
              <c:f>فينيشرنهايي!$G$35:$G$39</c:f>
              <c:strCache>
                <c:ptCount val="5"/>
                <c:pt idx="0">
                  <c:v> فی نی شر</c:v>
                </c:pt>
                <c:pt idx="1">
                  <c:v>اکیپ عمرانی</c:v>
                </c:pt>
                <c:pt idx="2">
                  <c:v>مرمت مناطق</c:v>
                </c:pt>
                <c:pt idx="3">
                  <c:v>متفرقه </c:v>
                </c:pt>
                <c:pt idx="4">
                  <c:v>نواحی پنج گانه</c:v>
                </c:pt>
              </c:strCache>
            </c:strRef>
          </c:cat>
          <c:val>
            <c:numRef>
              <c:f>فينيشرنهايي!$F$35:$F$39</c:f>
              <c:numCache>
                <c:formatCode>#,##0</c:formatCode>
                <c:ptCount val="5"/>
                <c:pt idx="0">
                  <c:v>72750</c:v>
                </c:pt>
                <c:pt idx="1">
                  <c:v>13235</c:v>
                </c:pt>
                <c:pt idx="2">
                  <c:v>1340</c:v>
                </c:pt>
                <c:pt idx="3">
                  <c:v>3117</c:v>
                </c:pt>
                <c:pt idx="4">
                  <c:v>32482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31-410C-91D4-82989C944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326272"/>
        <c:axId val="172336256"/>
        <c:axId val="0"/>
      </c:bar3DChart>
      <c:catAx>
        <c:axId val="17232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tx1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336256"/>
        <c:crosses val="autoZero"/>
        <c:auto val="1"/>
        <c:lblAlgn val="ctr"/>
        <c:lblOffset val="100"/>
        <c:noMultiLvlLbl val="0"/>
      </c:catAx>
      <c:valAx>
        <c:axId val="17233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723262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aseline="0">
                <a:latin typeface="F_Koodak" panose="05000000000000000000" pitchFamily="2" charset="2"/>
                <a:cs typeface="B Titr" panose="000007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1F497D">
        <a:lumMod val="60000"/>
        <a:lumOff val="40000"/>
      </a:srgb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cs typeface="B Titr" panose="00000700000000000000" pitchFamily="2" charset="-78"/>
              </a:rPr>
              <a:t>سهم تناژ تحويلي</a:t>
            </a:r>
            <a:r>
              <a:rPr lang="fa-IR" sz="1200" baseline="0">
                <a:cs typeface="B Titr" panose="00000700000000000000" pitchFamily="2" charset="-78"/>
              </a:rPr>
              <a:t> </a:t>
            </a:r>
            <a:r>
              <a:rPr lang="fa-IR" sz="1200">
                <a:cs typeface="B Titr" panose="00000700000000000000" pitchFamily="2" charset="-78"/>
              </a:rPr>
              <a:t>آسفالت در سال 1396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36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سهم تناژ</c:v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278-4673-9DE2-59F7A4D8A92D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278-4673-9DE2-59F7A4D8A92D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278-4673-9DE2-59F7A4D8A9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278-4673-9DE2-59F7A4D8A92D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278-4673-9DE2-59F7A4D8A92D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fa-IR"/>
                      <a:t>63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fa-IR"/>
                      <a:t>8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fa-IR"/>
                      <a:t>0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9991158413706217E-3"/>
                  <c:y val="-0.14360982909992667"/>
                </c:manualLayout>
              </c:layout>
              <c:tx>
                <c:rich>
                  <a:bodyPr/>
                  <a:lstStyle/>
                  <a:p>
                    <a:r>
                      <a:rPr lang="fa-IR"/>
                      <a:t>2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fa-IR">
                        <a:cs typeface="B Traffic" pitchFamily="2" charset="-78"/>
                      </a:rPr>
                      <a:t>27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فينيشرنهايي!$G$35:$G$39</c:f>
              <c:strCache>
                <c:ptCount val="5"/>
                <c:pt idx="0">
                  <c:v> فی نی شر</c:v>
                </c:pt>
                <c:pt idx="1">
                  <c:v>اکیپ عمرانی</c:v>
                </c:pt>
                <c:pt idx="2">
                  <c:v>مرمت مناطق</c:v>
                </c:pt>
                <c:pt idx="3">
                  <c:v>متفرقه </c:v>
                </c:pt>
                <c:pt idx="4">
                  <c:v>نواحی پنج گانه</c:v>
                </c:pt>
              </c:strCache>
            </c:strRef>
          </c:cat>
          <c:val>
            <c:numRef>
              <c:f>فينيشرنهايي!$F$35:$F$39</c:f>
              <c:numCache>
                <c:formatCode>#,##0</c:formatCode>
                <c:ptCount val="5"/>
                <c:pt idx="0">
                  <c:v>72750</c:v>
                </c:pt>
                <c:pt idx="1">
                  <c:v>13235</c:v>
                </c:pt>
                <c:pt idx="2">
                  <c:v>1340</c:v>
                </c:pt>
                <c:pt idx="3">
                  <c:v>3117</c:v>
                </c:pt>
                <c:pt idx="4">
                  <c:v>32482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34-469A-A2EA-436BB30FFCD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1F497D">
        <a:lumMod val="60000"/>
        <a:lumOff val="40000"/>
      </a:srgb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314325</xdr:rowOff>
    </xdr:from>
    <xdr:to>
      <xdr:col>4</xdr:col>
      <xdr:colOff>57150</xdr:colOff>
      <xdr:row>0</xdr:row>
      <xdr:rowOff>1457325</xdr:rowOff>
    </xdr:to>
    <xdr:sp macro="" textlink="">
      <xdr:nvSpPr>
        <xdr:cNvPr id="4160" name="Oval 1">
          <a:extLst>
            <a:ext uri="{FF2B5EF4-FFF2-40B4-BE49-F238E27FC236}">
              <a16:creationId xmlns="" xmlns:a16="http://schemas.microsoft.com/office/drawing/2014/main" id="{00000000-0008-0000-0000-000040100000}"/>
            </a:ext>
          </a:extLst>
        </xdr:cNvPr>
        <xdr:cNvSpPr>
          <a:spLocks noChangeArrowheads="1"/>
        </xdr:cNvSpPr>
      </xdr:nvSpPr>
      <xdr:spPr bwMode="auto">
        <a:xfrm flipH="1">
          <a:off x="3714750" y="314325"/>
          <a:ext cx="1095375" cy="1143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0</xdr:row>
      <xdr:rowOff>447675</xdr:rowOff>
    </xdr:from>
    <xdr:to>
      <xdr:col>3</xdr:col>
      <xdr:colOff>1066800</xdr:colOff>
      <xdr:row>0</xdr:row>
      <xdr:rowOff>1343025</xdr:rowOff>
    </xdr:to>
    <xdr:sp macro="" textlink="">
      <xdr:nvSpPr>
        <xdr:cNvPr id="4098" name="WordArt 2">
          <a:extLst>
            <a:ext uri="{FF2B5EF4-FFF2-40B4-BE49-F238E27FC236}">
              <a16:creationId xmlns="" xmlns:a16="http://schemas.microsoft.com/office/drawing/2014/main" id="{00000000-0008-0000-0000-0000021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48100" y="447675"/>
          <a:ext cx="800100" cy="895350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1"/>
          <a:r>
            <a:rPr lang="fa-IR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2  Nazanin"/>
            </a:rPr>
            <a:t>سازمان آمار و فنآوري اطلاعات</a:t>
          </a:r>
        </a:p>
      </xdr:txBody>
    </xdr:sp>
    <xdr:clientData/>
  </xdr:twoCellAnchor>
  <xdr:twoCellAnchor>
    <xdr:from>
      <xdr:col>3</xdr:col>
      <xdr:colOff>247650</xdr:colOff>
      <xdr:row>0</xdr:row>
      <xdr:rowOff>628650</xdr:rowOff>
    </xdr:from>
    <xdr:to>
      <xdr:col>3</xdr:col>
      <xdr:colOff>1143000</xdr:colOff>
      <xdr:row>0</xdr:row>
      <xdr:rowOff>1371600</xdr:rowOff>
    </xdr:to>
    <xdr:sp macro="" textlink="">
      <xdr:nvSpPr>
        <xdr:cNvPr id="4099" name="WordArt 3">
          <a:extLst>
            <a:ext uri="{FF2B5EF4-FFF2-40B4-BE49-F238E27FC236}">
              <a16:creationId xmlns="" xmlns:a16="http://schemas.microsoft.com/office/drawing/2014/main" id="{00000000-0008-0000-0000-000003100000}"/>
            </a:ext>
          </a:extLst>
        </xdr:cNvPr>
        <xdr:cNvSpPr>
          <a:spLocks noChangeArrowheads="1" noChangeShapeType="1" noTextEdit="1"/>
        </xdr:cNvSpPr>
      </xdr:nvSpPr>
      <xdr:spPr bwMode="auto">
        <a:xfrm rot="233603">
          <a:off x="3829050" y="628650"/>
          <a:ext cx="895350" cy="742950"/>
        </a:xfrm>
        <a:prstGeom prst="rect">
          <a:avLst/>
        </a:prstGeom>
      </xdr:spPr>
      <xdr:txBody>
        <a:bodyPr wrap="none" fromWordArt="1">
          <a:prstTxWarp prst="textArchDown">
            <a:avLst>
              <a:gd name="adj" fmla="val 1725168"/>
            </a:avLst>
          </a:prstTxWarp>
        </a:bodyPr>
        <a:lstStyle/>
        <a:p>
          <a:pPr algn="ctr" rtl="1"/>
          <a:r>
            <a:rPr lang="fa-IR" sz="18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2  Nazanin"/>
            </a:rPr>
            <a:t>شـهرداري اروميـه </a:t>
          </a:r>
        </a:p>
      </xdr:txBody>
    </xdr:sp>
    <xdr:clientData/>
  </xdr:twoCellAnchor>
  <xdr:twoCellAnchor>
    <xdr:from>
      <xdr:col>3</xdr:col>
      <xdr:colOff>247650</xdr:colOff>
      <xdr:row>0</xdr:row>
      <xdr:rowOff>542925</xdr:rowOff>
    </xdr:from>
    <xdr:to>
      <xdr:col>3</xdr:col>
      <xdr:colOff>1133475</xdr:colOff>
      <xdr:row>0</xdr:row>
      <xdr:rowOff>1238250</xdr:rowOff>
    </xdr:to>
    <xdr:pic>
      <xdr:nvPicPr>
        <xdr:cNvPr id="4163" name="Picture 4" descr="scan">
          <a:extLst>
            <a:ext uri="{FF2B5EF4-FFF2-40B4-BE49-F238E27FC236}">
              <a16:creationId xmlns="" xmlns:a16="http://schemas.microsoft.com/office/drawing/2014/main" id="{00000000-0008-0000-0000-0000431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29050" y="542925"/>
          <a:ext cx="8858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352425</xdr:colOff>
      <xdr:row>0</xdr:row>
      <xdr:rowOff>542925</xdr:rowOff>
    </xdr:from>
    <xdr:to>
      <xdr:col>3</xdr:col>
      <xdr:colOff>1000125</xdr:colOff>
      <xdr:row>0</xdr:row>
      <xdr:rowOff>1247775</xdr:rowOff>
    </xdr:to>
    <xdr:sp macro="" textlink="">
      <xdr:nvSpPr>
        <xdr:cNvPr id="4164" name="Oval 5">
          <a:extLst>
            <a:ext uri="{FF2B5EF4-FFF2-40B4-BE49-F238E27FC236}">
              <a16:creationId xmlns="" xmlns:a16="http://schemas.microsoft.com/office/drawing/2014/main" id="{00000000-0008-0000-0000-000044100000}"/>
            </a:ext>
          </a:extLst>
        </xdr:cNvPr>
        <xdr:cNvSpPr>
          <a:spLocks noChangeArrowheads="1"/>
        </xdr:cNvSpPr>
      </xdr:nvSpPr>
      <xdr:spPr bwMode="auto">
        <a:xfrm flipH="1">
          <a:off x="3933825" y="542925"/>
          <a:ext cx="647700" cy="7048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85725</xdr:rowOff>
    </xdr:from>
    <xdr:to>
      <xdr:col>14</xdr:col>
      <xdr:colOff>38100</xdr:colOff>
      <xdr:row>1</xdr:row>
      <xdr:rowOff>990600</xdr:rowOff>
    </xdr:to>
    <xdr:grpSp>
      <xdr:nvGrpSpPr>
        <xdr:cNvPr id="3210" name="Group 6">
          <a:extLst>
            <a:ext uri="{FF2B5EF4-FFF2-40B4-BE49-F238E27FC236}">
              <a16:creationId xmlns="" xmlns:a16="http://schemas.microsoft.com/office/drawing/2014/main" id="{00000000-0008-0000-0100-00008A0C0000}"/>
            </a:ext>
          </a:extLst>
        </xdr:cNvPr>
        <xdr:cNvGrpSpPr>
          <a:grpSpLocks/>
        </xdr:cNvGrpSpPr>
      </xdr:nvGrpSpPr>
      <xdr:grpSpPr bwMode="auto">
        <a:xfrm>
          <a:off x="13342144" y="85725"/>
          <a:ext cx="1090612" cy="1107281"/>
          <a:chOff x="1392" y="25"/>
          <a:chExt cx="115" cy="120"/>
        </a:xfrm>
      </xdr:grpSpPr>
      <xdr:sp macro="" textlink="">
        <xdr:nvSpPr>
          <xdr:cNvPr id="3217" name="Oval 7">
            <a:extLst>
              <a:ext uri="{FF2B5EF4-FFF2-40B4-BE49-F238E27FC236}">
                <a16:creationId xmlns="" xmlns:a16="http://schemas.microsoft.com/office/drawing/2014/main" id="{00000000-0008-0000-0100-0000910C0000}"/>
              </a:ext>
            </a:extLst>
          </xdr:cNvPr>
          <xdr:cNvSpPr>
            <a:spLocks noChangeArrowheads="1"/>
          </xdr:cNvSpPr>
        </xdr:nvSpPr>
        <xdr:spPr bwMode="auto">
          <a:xfrm>
            <a:off x="139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80" name="WordArt 8">
            <a:extLst>
              <a:ext uri="{FF2B5EF4-FFF2-40B4-BE49-F238E27FC236}">
                <a16:creationId xmlns="" xmlns:a16="http://schemas.microsoft.com/office/drawing/2014/main" id="{00000000-0008-0000-0100-0000080C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409" y="39"/>
            <a:ext cx="84" cy="91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3081" name="WordArt 9">
            <a:extLst>
              <a:ext uri="{FF2B5EF4-FFF2-40B4-BE49-F238E27FC236}">
                <a16:creationId xmlns="" xmlns:a16="http://schemas.microsoft.com/office/drawing/2014/main" id="{00000000-0008-0000-0100-0000090C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 rot="233603">
            <a:off x="140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3220" name="Picture 10" descr="scan">
            <a:extLst>
              <a:ext uri="{FF2B5EF4-FFF2-40B4-BE49-F238E27FC236}">
                <a16:creationId xmlns="" xmlns:a16="http://schemas.microsoft.com/office/drawing/2014/main" id="{00000000-0008-0000-0100-0000940C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1402" y="49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221" name="Oval 11">
            <a:extLst>
              <a:ext uri="{FF2B5EF4-FFF2-40B4-BE49-F238E27FC236}">
                <a16:creationId xmlns="" xmlns:a16="http://schemas.microsoft.com/office/drawing/2014/main" id="{00000000-0008-0000-0100-0000950C0000}"/>
              </a:ext>
            </a:extLst>
          </xdr:cNvPr>
          <xdr:cNvSpPr>
            <a:spLocks noChangeArrowheads="1"/>
          </xdr:cNvSpPr>
        </xdr:nvSpPr>
        <xdr:spPr bwMode="auto">
          <a:xfrm>
            <a:off x="141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161925</xdr:colOff>
      <xdr:row>0</xdr:row>
      <xdr:rowOff>47625</xdr:rowOff>
    </xdr:from>
    <xdr:to>
      <xdr:col>6</xdr:col>
      <xdr:colOff>523875</xdr:colOff>
      <xdr:row>1</xdr:row>
      <xdr:rowOff>923925</xdr:rowOff>
    </xdr:to>
    <xdr:grpSp>
      <xdr:nvGrpSpPr>
        <xdr:cNvPr id="3211" name="Group 12">
          <a:extLst>
            <a:ext uri="{FF2B5EF4-FFF2-40B4-BE49-F238E27FC236}">
              <a16:creationId xmlns="" xmlns:a16="http://schemas.microsoft.com/office/drawing/2014/main" id="{00000000-0008-0000-0100-00008B0C0000}"/>
            </a:ext>
          </a:extLst>
        </xdr:cNvPr>
        <xdr:cNvGrpSpPr>
          <a:grpSpLocks/>
        </xdr:cNvGrpSpPr>
      </xdr:nvGrpSpPr>
      <xdr:grpSpPr bwMode="auto">
        <a:xfrm>
          <a:off x="3995738" y="47625"/>
          <a:ext cx="1100137" cy="1078706"/>
          <a:chOff x="1392" y="25"/>
          <a:chExt cx="115" cy="120"/>
        </a:xfrm>
      </xdr:grpSpPr>
      <xdr:sp macro="" textlink="">
        <xdr:nvSpPr>
          <xdr:cNvPr id="3212" name="Oval 13">
            <a:extLst>
              <a:ext uri="{FF2B5EF4-FFF2-40B4-BE49-F238E27FC236}">
                <a16:creationId xmlns="" xmlns:a16="http://schemas.microsoft.com/office/drawing/2014/main" id="{00000000-0008-0000-0100-00008C0C0000}"/>
              </a:ext>
            </a:extLst>
          </xdr:cNvPr>
          <xdr:cNvSpPr>
            <a:spLocks noChangeArrowheads="1"/>
          </xdr:cNvSpPr>
        </xdr:nvSpPr>
        <xdr:spPr bwMode="auto">
          <a:xfrm>
            <a:off x="139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86" name="WordArt 14">
            <a:extLst>
              <a:ext uri="{FF2B5EF4-FFF2-40B4-BE49-F238E27FC236}">
                <a16:creationId xmlns="" xmlns:a16="http://schemas.microsoft.com/office/drawing/2014/main" id="{00000000-0008-0000-0100-00000E0C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409" y="39"/>
            <a:ext cx="84" cy="98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3087" name="WordArt 15">
            <a:extLst>
              <a:ext uri="{FF2B5EF4-FFF2-40B4-BE49-F238E27FC236}">
                <a16:creationId xmlns="" xmlns:a16="http://schemas.microsoft.com/office/drawing/2014/main" id="{00000000-0008-0000-0100-00000F0C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 rot="233603">
            <a:off x="1401" y="58"/>
            <a:ext cx="94" cy="79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3215" name="Picture 16" descr="scan">
            <a:extLst>
              <a:ext uri="{FF2B5EF4-FFF2-40B4-BE49-F238E27FC236}">
                <a16:creationId xmlns="" xmlns:a16="http://schemas.microsoft.com/office/drawing/2014/main" id="{00000000-0008-0000-0100-00008F0C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1402" y="49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216" name="Oval 17">
            <a:extLst>
              <a:ext uri="{FF2B5EF4-FFF2-40B4-BE49-F238E27FC236}">
                <a16:creationId xmlns="" xmlns:a16="http://schemas.microsoft.com/office/drawing/2014/main" id="{00000000-0008-0000-0100-0000900C0000}"/>
              </a:ext>
            </a:extLst>
          </xdr:cNvPr>
          <xdr:cNvSpPr>
            <a:spLocks noChangeArrowheads="1"/>
          </xdr:cNvSpPr>
        </xdr:nvSpPr>
        <xdr:spPr bwMode="auto">
          <a:xfrm>
            <a:off x="141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14</xdr:col>
      <xdr:colOff>342900</xdr:colOff>
      <xdr:row>0</xdr:row>
      <xdr:rowOff>1143000</xdr:rowOff>
    </xdr:to>
    <xdr:grpSp>
      <xdr:nvGrpSpPr>
        <xdr:cNvPr id="1168" name="Group 6">
          <a:extLst>
            <a:ext uri="{FF2B5EF4-FFF2-40B4-BE49-F238E27FC236}">
              <a16:creationId xmlns="" xmlns:a16="http://schemas.microsoft.com/office/drawing/2014/main" id="{00000000-0008-0000-0200-000090040000}"/>
            </a:ext>
          </a:extLst>
        </xdr:cNvPr>
        <xdr:cNvGrpSpPr>
          <a:grpSpLocks/>
        </xdr:cNvGrpSpPr>
      </xdr:nvGrpSpPr>
      <xdr:grpSpPr bwMode="auto">
        <a:xfrm>
          <a:off x="14159073" y="0"/>
          <a:ext cx="1092057" cy="1143000"/>
          <a:chOff x="1484" y="27"/>
          <a:chExt cx="115" cy="120"/>
        </a:xfrm>
      </xdr:grpSpPr>
      <xdr:sp macro="" textlink="">
        <xdr:nvSpPr>
          <xdr:cNvPr id="1176" name="Oval 1">
            <a:extLst>
              <a:ext uri="{FF2B5EF4-FFF2-40B4-BE49-F238E27FC236}">
                <a16:creationId xmlns="" xmlns:a16="http://schemas.microsoft.com/office/drawing/2014/main" id="{00000000-0008-0000-0200-000098040000}"/>
              </a:ext>
            </a:extLst>
          </xdr:cNvPr>
          <xdr:cNvSpPr>
            <a:spLocks noChangeArrowheads="1"/>
          </xdr:cNvSpPr>
        </xdr:nvSpPr>
        <xdr:spPr bwMode="auto">
          <a:xfrm>
            <a:off x="1484" y="27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6" name="WordArt 2">
            <a:extLst>
              <a:ext uri="{FF2B5EF4-FFF2-40B4-BE49-F238E27FC236}">
                <a16:creationId xmlns="" xmlns:a16="http://schemas.microsoft.com/office/drawing/2014/main" id="{00000000-0008-0000-0200-00000204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501" y="41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027" name="WordArt 3">
            <a:extLst>
              <a:ext uri="{FF2B5EF4-FFF2-40B4-BE49-F238E27FC236}">
                <a16:creationId xmlns="" xmlns:a16="http://schemas.microsoft.com/office/drawing/2014/main" id="{00000000-0008-0000-0200-00000304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 rot="233603">
            <a:off x="1493" y="60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179" name="Picture 4" descr="scan">
            <a:extLst>
              <a:ext uri="{FF2B5EF4-FFF2-40B4-BE49-F238E27FC236}">
                <a16:creationId xmlns="" xmlns:a16="http://schemas.microsoft.com/office/drawing/2014/main" id="{00000000-0008-0000-0200-00009B04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1495" y="51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180" name="Oval 5">
            <a:extLst>
              <a:ext uri="{FF2B5EF4-FFF2-40B4-BE49-F238E27FC236}">
                <a16:creationId xmlns="" xmlns:a16="http://schemas.microsoft.com/office/drawing/2014/main" id="{00000000-0008-0000-0200-00009C040000}"/>
              </a:ext>
            </a:extLst>
          </xdr:cNvPr>
          <xdr:cNvSpPr>
            <a:spLocks noChangeArrowheads="1"/>
          </xdr:cNvSpPr>
        </xdr:nvSpPr>
        <xdr:spPr bwMode="auto">
          <a:xfrm>
            <a:off x="1508" y="51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1104900</xdr:colOff>
      <xdr:row>0</xdr:row>
      <xdr:rowOff>266700</xdr:rowOff>
    </xdr:from>
    <xdr:to>
      <xdr:col>4</xdr:col>
      <xdr:colOff>419100</xdr:colOff>
      <xdr:row>0</xdr:row>
      <xdr:rowOff>1409700</xdr:rowOff>
    </xdr:to>
    <xdr:grpSp>
      <xdr:nvGrpSpPr>
        <xdr:cNvPr id="1169" name="Group 7">
          <a:extLst>
            <a:ext uri="{FF2B5EF4-FFF2-40B4-BE49-F238E27FC236}">
              <a16:creationId xmlns="" xmlns:a16="http://schemas.microsoft.com/office/drawing/2014/main" id="{00000000-0008-0000-0200-000091040000}"/>
            </a:ext>
          </a:extLst>
        </xdr:cNvPr>
        <xdr:cNvGrpSpPr>
          <a:grpSpLocks/>
        </xdr:cNvGrpSpPr>
      </xdr:nvGrpSpPr>
      <xdr:grpSpPr bwMode="auto">
        <a:xfrm>
          <a:off x="4101529" y="266700"/>
          <a:ext cx="1090773" cy="1143000"/>
          <a:chOff x="1484" y="27"/>
          <a:chExt cx="115" cy="120"/>
        </a:xfrm>
      </xdr:grpSpPr>
      <xdr:sp macro="" textlink="">
        <xdr:nvSpPr>
          <xdr:cNvPr id="1171" name="Oval 8">
            <a:extLst>
              <a:ext uri="{FF2B5EF4-FFF2-40B4-BE49-F238E27FC236}">
                <a16:creationId xmlns="" xmlns:a16="http://schemas.microsoft.com/office/drawing/2014/main" id="{00000000-0008-0000-0200-000093040000}"/>
              </a:ext>
            </a:extLst>
          </xdr:cNvPr>
          <xdr:cNvSpPr>
            <a:spLocks noChangeArrowheads="1"/>
          </xdr:cNvSpPr>
        </xdr:nvSpPr>
        <xdr:spPr bwMode="auto">
          <a:xfrm>
            <a:off x="1484" y="27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3" name="WordArt 9">
            <a:extLst>
              <a:ext uri="{FF2B5EF4-FFF2-40B4-BE49-F238E27FC236}">
                <a16:creationId xmlns="" xmlns:a16="http://schemas.microsoft.com/office/drawing/2014/main" id="{00000000-0008-0000-0200-00000904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501" y="41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034" name="WordArt 10">
            <a:extLst>
              <a:ext uri="{FF2B5EF4-FFF2-40B4-BE49-F238E27FC236}">
                <a16:creationId xmlns="" xmlns:a16="http://schemas.microsoft.com/office/drawing/2014/main" id="{00000000-0008-0000-0200-00000A04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 rot="233603">
            <a:off x="1493" y="60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174" name="Picture 11" descr="scan">
            <a:extLst>
              <a:ext uri="{FF2B5EF4-FFF2-40B4-BE49-F238E27FC236}">
                <a16:creationId xmlns="" xmlns:a16="http://schemas.microsoft.com/office/drawing/2014/main" id="{00000000-0008-0000-0200-00009604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1495" y="51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175" name="Oval 12">
            <a:extLst>
              <a:ext uri="{FF2B5EF4-FFF2-40B4-BE49-F238E27FC236}">
                <a16:creationId xmlns="" xmlns:a16="http://schemas.microsoft.com/office/drawing/2014/main" id="{00000000-0008-0000-0200-000097040000}"/>
              </a:ext>
            </a:extLst>
          </xdr:cNvPr>
          <xdr:cNvSpPr>
            <a:spLocks noChangeArrowheads="1"/>
          </xdr:cNvSpPr>
        </xdr:nvSpPr>
        <xdr:spPr bwMode="auto">
          <a:xfrm>
            <a:off x="1508" y="51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9525</xdr:colOff>
      <xdr:row>21</xdr:row>
      <xdr:rowOff>152400</xdr:rowOff>
    </xdr:from>
    <xdr:to>
      <xdr:col>18</xdr:col>
      <xdr:colOff>38100</xdr:colOff>
      <xdr:row>39</xdr:row>
      <xdr:rowOff>28575</xdr:rowOff>
    </xdr:to>
    <xdr:graphicFrame macro="">
      <xdr:nvGraphicFramePr>
        <xdr:cNvPr id="1170" name="Chart 13">
          <a:extLst>
            <a:ext uri="{FF2B5EF4-FFF2-40B4-BE49-F238E27FC236}">
              <a16:creationId xmlns="" xmlns:a16="http://schemas.microsoft.com/office/drawing/2014/main" id="{00000000-0008-0000-0200-00009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36</xdr:row>
      <xdr:rowOff>86518</xdr:rowOff>
    </xdr:from>
    <xdr:to>
      <xdr:col>8</xdr:col>
      <xdr:colOff>227806</xdr:colOff>
      <xdr:row>53</xdr:row>
      <xdr:rowOff>106361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4E206DD-3C3D-480D-825F-7227560E98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215265</xdr:colOff>
      <xdr:row>36</xdr:row>
      <xdr:rowOff>106363</xdr:rowOff>
    </xdr:from>
    <xdr:to>
      <xdr:col>16</xdr:col>
      <xdr:colOff>548667</xdr:colOff>
      <xdr:row>53</xdr:row>
      <xdr:rowOff>104397</xdr:rowOff>
    </xdr:to>
    <xdr:graphicFrame macro="">
      <xdr:nvGraphicFramePr>
        <xdr:cNvPr id="16" name="Chart 15">
          <a:extLst>
            <a:ext uri="{FF2B5EF4-FFF2-40B4-BE49-F238E27FC236}">
              <a16:creationId xmlns="" xmlns:a16="http://schemas.microsoft.com/office/drawing/2014/main" id="{8C8EC540-0027-4539-A163-75BD9575B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9526</xdr:colOff>
      <xdr:row>51</xdr:row>
      <xdr:rowOff>157947</xdr:rowOff>
    </xdr:from>
    <xdr:to>
      <xdr:col>8</xdr:col>
      <xdr:colOff>191675</xdr:colOff>
      <xdr:row>70</xdr:row>
      <xdr:rowOff>132283</xdr:rowOff>
    </xdr:to>
    <xdr:graphicFrame macro="">
      <xdr:nvGraphicFramePr>
        <xdr:cNvPr id="17" name="Chart 16">
          <a:extLst>
            <a:ext uri="{FF2B5EF4-FFF2-40B4-BE49-F238E27FC236}">
              <a16:creationId xmlns="" xmlns:a16="http://schemas.microsoft.com/office/drawing/2014/main" id="{FB9376A5-6948-495F-BD82-56B5ADD857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211932</xdr:colOff>
      <xdr:row>51</xdr:row>
      <xdr:rowOff>146038</xdr:rowOff>
    </xdr:from>
    <xdr:to>
      <xdr:col>16</xdr:col>
      <xdr:colOff>548663</xdr:colOff>
      <xdr:row>70</xdr:row>
      <xdr:rowOff>120374</xdr:rowOff>
    </xdr:to>
    <xdr:graphicFrame macro="">
      <xdr:nvGraphicFramePr>
        <xdr:cNvPr id="18" name="Chart 17">
          <a:extLst>
            <a:ext uri="{FF2B5EF4-FFF2-40B4-BE49-F238E27FC236}">
              <a16:creationId xmlns="" xmlns:a16="http://schemas.microsoft.com/office/drawing/2014/main" id="{15C1ADBE-4C5D-4FAE-AA72-9655430AFF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320265</xdr:colOff>
      <xdr:row>1</xdr:row>
      <xdr:rowOff>96290</xdr:rowOff>
    </xdr:from>
    <xdr:to>
      <xdr:col>51</xdr:col>
      <xdr:colOff>41219</xdr:colOff>
      <xdr:row>14</xdr:row>
      <xdr:rowOff>46465</xdr:rowOff>
    </xdr:to>
    <xdr:graphicFrame macro="">
      <xdr:nvGraphicFramePr>
        <xdr:cNvPr id="38" name="Chart 9">
          <a:extLst>
            <a:ext uri="{FF2B5EF4-FFF2-40B4-BE49-F238E27FC236}">
              <a16:creationId xmlns=""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355943</xdr:colOff>
      <xdr:row>14</xdr:row>
      <xdr:rowOff>67453</xdr:rowOff>
    </xdr:from>
    <xdr:to>
      <xdr:col>51</xdr:col>
      <xdr:colOff>76897</xdr:colOff>
      <xdr:row>27</xdr:row>
      <xdr:rowOff>0</xdr:rowOff>
    </xdr:to>
    <xdr:graphicFrame macro="">
      <xdr:nvGraphicFramePr>
        <xdr:cNvPr id="39" name="Chart 44">
          <a:extLst>
            <a:ext uri="{FF2B5EF4-FFF2-40B4-BE49-F238E27FC236}">
              <a16:creationId xmlns=""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3"/>
  <sheetViews>
    <sheetView zoomScale="82" zoomScaleNormal="82" workbookViewId="0">
      <selection activeCell="D242" sqref="D242"/>
    </sheetView>
  </sheetViews>
  <sheetFormatPr defaultColWidth="9.140625" defaultRowHeight="15.75" x14ac:dyDescent="0.2"/>
  <cols>
    <col min="1" max="1" width="10.7109375" style="8" customWidth="1"/>
    <col min="2" max="2" width="28.42578125" style="8" customWidth="1"/>
    <col min="3" max="3" width="14.5703125" style="8" customWidth="1"/>
    <col min="4" max="4" width="17.5703125" style="8" customWidth="1"/>
    <col min="5" max="5" width="21.5703125" style="8" customWidth="1"/>
    <col min="6" max="6" width="25.5703125" style="8" customWidth="1"/>
    <col min="7" max="7" width="12.5703125" style="8" customWidth="1"/>
    <col min="8" max="8" width="39.42578125" style="8" customWidth="1"/>
    <col min="9" max="9" width="19" style="8" customWidth="1"/>
    <col min="10" max="10" width="16.28515625" style="8" customWidth="1"/>
    <col min="11" max="11" width="17.28515625" style="8" customWidth="1"/>
    <col min="12" max="12" width="33" style="8" customWidth="1"/>
    <col min="13" max="16384" width="9.140625" style="8"/>
  </cols>
  <sheetData>
    <row r="1" spans="2:6" ht="138" customHeight="1" x14ac:dyDescent="0.2"/>
    <row r="2" spans="2:6" ht="21" x14ac:dyDescent="0.2">
      <c r="B2" s="106" t="s">
        <v>59</v>
      </c>
      <c r="C2" s="106"/>
      <c r="D2" s="106"/>
      <c r="E2" s="106"/>
      <c r="F2" s="106"/>
    </row>
    <row r="3" spans="2:6" x14ac:dyDescent="0.2">
      <c r="B3" s="9" t="s">
        <v>12</v>
      </c>
      <c r="C3" s="5" t="s">
        <v>15</v>
      </c>
      <c r="D3" s="5" t="s">
        <v>16</v>
      </c>
      <c r="E3" s="5" t="s">
        <v>17</v>
      </c>
      <c r="F3" s="5" t="s">
        <v>18</v>
      </c>
    </row>
    <row r="4" spans="2:6" x14ac:dyDescent="0.2">
      <c r="B4" s="9" t="s">
        <v>76</v>
      </c>
      <c r="C4" s="3">
        <v>690</v>
      </c>
      <c r="D4" s="6"/>
      <c r="E4" s="6"/>
      <c r="F4" s="3">
        <f>C4*0</f>
        <v>0</v>
      </c>
    </row>
    <row r="5" spans="2:6" x14ac:dyDescent="0.2">
      <c r="B5" s="9" t="s">
        <v>77</v>
      </c>
      <c r="C5" s="3">
        <v>2110</v>
      </c>
      <c r="D5" s="6"/>
      <c r="E5" s="6"/>
      <c r="F5" s="3">
        <f t="shared" ref="F5:F21" si="0">C5*0</f>
        <v>0</v>
      </c>
    </row>
    <row r="6" spans="2:6" x14ac:dyDescent="0.2">
      <c r="B6" s="9" t="s">
        <v>54</v>
      </c>
      <c r="C6" s="3">
        <v>3740</v>
      </c>
      <c r="D6" s="6"/>
      <c r="E6" s="6"/>
      <c r="F6" s="3">
        <f t="shared" si="0"/>
        <v>0</v>
      </c>
    </row>
    <row r="7" spans="2:6" x14ac:dyDescent="0.2">
      <c r="B7" s="9" t="s">
        <v>78</v>
      </c>
      <c r="C7" s="3">
        <v>610</v>
      </c>
      <c r="D7" s="6"/>
      <c r="E7" s="6"/>
      <c r="F7" s="3">
        <f t="shared" si="0"/>
        <v>0</v>
      </c>
    </row>
    <row r="8" spans="2:6" x14ac:dyDescent="0.2">
      <c r="B8" s="9" t="s">
        <v>79</v>
      </c>
      <c r="C8" s="3">
        <v>1180</v>
      </c>
      <c r="D8" s="6"/>
      <c r="E8" s="6"/>
      <c r="F8" s="3">
        <f t="shared" si="0"/>
        <v>0</v>
      </c>
    </row>
    <row r="9" spans="2:6" x14ac:dyDescent="0.2">
      <c r="B9" s="9" t="s">
        <v>80</v>
      </c>
      <c r="C9" s="3">
        <v>500</v>
      </c>
      <c r="D9" s="6"/>
      <c r="E9" s="6"/>
      <c r="F9" s="3">
        <f t="shared" si="0"/>
        <v>0</v>
      </c>
    </row>
    <row r="10" spans="2:6" x14ac:dyDescent="0.2">
      <c r="B10" s="9" t="s">
        <v>81</v>
      </c>
      <c r="C10" s="3">
        <v>1550</v>
      </c>
      <c r="D10" s="6"/>
      <c r="E10" s="6"/>
      <c r="F10" s="3">
        <f t="shared" si="0"/>
        <v>0</v>
      </c>
    </row>
    <row r="11" spans="2:6" x14ac:dyDescent="0.2">
      <c r="B11" s="9" t="s">
        <v>82</v>
      </c>
      <c r="C11" s="3">
        <v>280</v>
      </c>
      <c r="D11" s="6"/>
      <c r="E11" s="6"/>
      <c r="F11" s="3">
        <f t="shared" si="0"/>
        <v>0</v>
      </c>
    </row>
    <row r="12" spans="2:6" x14ac:dyDescent="0.2">
      <c r="B12" s="9" t="s">
        <v>83</v>
      </c>
      <c r="C12" s="3">
        <v>410</v>
      </c>
      <c r="D12" s="6"/>
      <c r="E12" s="6"/>
      <c r="F12" s="3">
        <f t="shared" si="0"/>
        <v>0</v>
      </c>
    </row>
    <row r="13" spans="2:6" x14ac:dyDescent="0.2">
      <c r="B13" s="9" t="s">
        <v>84</v>
      </c>
      <c r="C13" s="3">
        <v>60</v>
      </c>
      <c r="D13" s="6"/>
      <c r="E13" s="6"/>
      <c r="F13" s="3">
        <f t="shared" si="0"/>
        <v>0</v>
      </c>
    </row>
    <row r="14" spans="2:6" x14ac:dyDescent="0.2">
      <c r="B14" s="9" t="s">
        <v>85</v>
      </c>
      <c r="C14" s="3">
        <v>50</v>
      </c>
      <c r="D14" s="6"/>
      <c r="E14" s="6"/>
      <c r="F14" s="3">
        <f t="shared" si="0"/>
        <v>0</v>
      </c>
    </row>
    <row r="15" spans="2:6" x14ac:dyDescent="0.2">
      <c r="B15" s="9" t="s">
        <v>86</v>
      </c>
      <c r="C15" s="3">
        <v>190</v>
      </c>
      <c r="D15" s="6"/>
      <c r="E15" s="6"/>
      <c r="F15" s="3">
        <f t="shared" si="0"/>
        <v>0</v>
      </c>
    </row>
    <row r="16" spans="2:6" x14ac:dyDescent="0.2">
      <c r="B16" s="9" t="s">
        <v>87</v>
      </c>
      <c r="C16" s="3">
        <v>510</v>
      </c>
      <c r="D16" s="6"/>
      <c r="E16" s="6"/>
      <c r="F16" s="3">
        <f t="shared" si="0"/>
        <v>0</v>
      </c>
    </row>
    <row r="17" spans="2:6" x14ac:dyDescent="0.2">
      <c r="B17" s="36" t="s">
        <v>37</v>
      </c>
      <c r="C17" s="35">
        <f>SUM(C4:C16)</f>
        <v>11880</v>
      </c>
      <c r="D17" s="6"/>
      <c r="E17" s="6"/>
      <c r="F17" s="3">
        <f t="shared" si="0"/>
        <v>0</v>
      </c>
    </row>
    <row r="18" spans="2:6" x14ac:dyDescent="0.2">
      <c r="B18" s="9" t="s">
        <v>38</v>
      </c>
      <c r="C18" s="11">
        <v>470</v>
      </c>
      <c r="D18" s="6"/>
      <c r="E18" s="6"/>
      <c r="F18" s="3">
        <f t="shared" si="0"/>
        <v>0</v>
      </c>
    </row>
    <row r="19" spans="2:6" x14ac:dyDescent="0.2">
      <c r="B19" s="9" t="s">
        <v>73</v>
      </c>
      <c r="C19" s="11">
        <v>3210</v>
      </c>
      <c r="D19" s="6"/>
      <c r="E19" s="6"/>
      <c r="F19" s="3">
        <f t="shared" si="0"/>
        <v>0</v>
      </c>
    </row>
    <row r="20" spans="2:6" x14ac:dyDescent="0.2">
      <c r="B20" s="9" t="s">
        <v>74</v>
      </c>
      <c r="C20" s="9">
        <v>46</v>
      </c>
      <c r="D20" s="6"/>
      <c r="E20" s="6"/>
      <c r="F20" s="3">
        <f t="shared" si="0"/>
        <v>0</v>
      </c>
    </row>
    <row r="21" spans="2:6" x14ac:dyDescent="0.2">
      <c r="B21" s="21" t="s">
        <v>30</v>
      </c>
      <c r="C21" s="20">
        <f>SUM(C17:C20)</f>
        <v>15606</v>
      </c>
      <c r="D21" s="3"/>
      <c r="E21" s="3"/>
      <c r="F21" s="3">
        <f t="shared" si="0"/>
        <v>0</v>
      </c>
    </row>
    <row r="34" spans="2:6" ht="4.5" customHeight="1" x14ac:dyDescent="0.2"/>
    <row r="35" spans="2:6" hidden="1" x14ac:dyDescent="0.2"/>
    <row r="36" spans="2:6" ht="29.25" hidden="1" customHeight="1" x14ac:dyDescent="0.2"/>
    <row r="39" spans="2:6" ht="21" x14ac:dyDescent="0.2">
      <c r="B39" s="106" t="s">
        <v>60</v>
      </c>
      <c r="C39" s="106"/>
      <c r="D39" s="106"/>
      <c r="E39" s="106"/>
      <c r="F39" s="106"/>
    </row>
    <row r="40" spans="2:6" x14ac:dyDescent="0.2">
      <c r="B40" s="9" t="s">
        <v>12</v>
      </c>
      <c r="C40" s="5" t="s">
        <v>15</v>
      </c>
      <c r="D40" s="5" t="s">
        <v>16</v>
      </c>
      <c r="E40" s="5" t="s">
        <v>17</v>
      </c>
      <c r="F40" s="5" t="s">
        <v>18</v>
      </c>
    </row>
    <row r="41" spans="2:6" x14ac:dyDescent="0.2">
      <c r="B41" s="9" t="s">
        <v>54</v>
      </c>
      <c r="C41" s="6">
        <v>3720</v>
      </c>
      <c r="D41" s="6"/>
      <c r="E41" s="6"/>
      <c r="F41" s="3">
        <f>C41*(D41+E41)</f>
        <v>0</v>
      </c>
    </row>
    <row r="42" spans="2:6" x14ac:dyDescent="0.2">
      <c r="B42" s="9" t="s">
        <v>55</v>
      </c>
      <c r="C42" s="6">
        <v>610</v>
      </c>
      <c r="D42" s="6"/>
      <c r="E42" s="6"/>
      <c r="F42" s="3">
        <f t="shared" ref="F42:F59" si="1">C42*(D42+E42)</f>
        <v>0</v>
      </c>
    </row>
    <row r="43" spans="2:6" x14ac:dyDescent="0.2">
      <c r="B43" s="9" t="s">
        <v>61</v>
      </c>
      <c r="C43" s="6">
        <v>1350</v>
      </c>
      <c r="D43" s="6"/>
      <c r="E43" s="6"/>
      <c r="F43" s="3">
        <f t="shared" si="1"/>
        <v>0</v>
      </c>
    </row>
    <row r="44" spans="2:6" x14ac:dyDescent="0.2">
      <c r="B44" s="9" t="s">
        <v>62</v>
      </c>
      <c r="C44" s="6">
        <v>7400</v>
      </c>
      <c r="D44" s="6"/>
      <c r="E44" s="6"/>
      <c r="F44" s="3">
        <f t="shared" si="1"/>
        <v>0</v>
      </c>
    </row>
    <row r="45" spans="2:6" x14ac:dyDescent="0.2">
      <c r="B45" s="9" t="s">
        <v>63</v>
      </c>
      <c r="C45" s="6">
        <v>510</v>
      </c>
      <c r="D45" s="6"/>
      <c r="E45" s="6"/>
      <c r="F45" s="3">
        <f t="shared" si="1"/>
        <v>0</v>
      </c>
    </row>
    <row r="46" spans="2:6" x14ac:dyDescent="0.2">
      <c r="B46" s="9" t="s">
        <v>64</v>
      </c>
      <c r="C46" s="6">
        <v>130</v>
      </c>
      <c r="D46" s="6"/>
      <c r="E46" s="6"/>
      <c r="F46" s="3">
        <f t="shared" si="1"/>
        <v>0</v>
      </c>
    </row>
    <row r="47" spans="2:6" x14ac:dyDescent="0.2">
      <c r="B47" s="9" t="s">
        <v>65</v>
      </c>
      <c r="C47" s="6">
        <v>240</v>
      </c>
      <c r="D47" s="6"/>
      <c r="E47" s="6"/>
      <c r="F47" s="3">
        <f t="shared" si="1"/>
        <v>0</v>
      </c>
    </row>
    <row r="48" spans="2:6" x14ac:dyDescent="0.2">
      <c r="B48" s="9" t="s">
        <v>66</v>
      </c>
      <c r="C48" s="6">
        <v>700</v>
      </c>
      <c r="D48" s="6"/>
      <c r="E48" s="6"/>
      <c r="F48" s="3">
        <f t="shared" si="1"/>
        <v>0</v>
      </c>
    </row>
    <row r="49" spans="2:6" x14ac:dyDescent="0.2">
      <c r="B49" s="9" t="s">
        <v>67</v>
      </c>
      <c r="C49" s="6">
        <v>1960</v>
      </c>
      <c r="D49" s="6"/>
      <c r="E49" s="6"/>
      <c r="F49" s="3">
        <f t="shared" si="1"/>
        <v>0</v>
      </c>
    </row>
    <row r="50" spans="2:6" x14ac:dyDescent="0.2">
      <c r="B50" s="9" t="s">
        <v>68</v>
      </c>
      <c r="C50" s="6">
        <v>480</v>
      </c>
      <c r="D50" s="6"/>
      <c r="E50" s="6"/>
      <c r="F50" s="3">
        <f t="shared" si="1"/>
        <v>0</v>
      </c>
    </row>
    <row r="51" spans="2:6" x14ac:dyDescent="0.2">
      <c r="B51" s="9" t="s">
        <v>69</v>
      </c>
      <c r="C51" s="6">
        <v>120</v>
      </c>
      <c r="D51" s="6"/>
      <c r="E51" s="6"/>
      <c r="F51" s="3">
        <f t="shared" si="1"/>
        <v>0</v>
      </c>
    </row>
    <row r="52" spans="2:6" x14ac:dyDescent="0.2">
      <c r="B52" s="9" t="s">
        <v>70</v>
      </c>
      <c r="C52" s="6">
        <v>70</v>
      </c>
      <c r="D52" s="6"/>
      <c r="E52" s="6"/>
      <c r="F52" s="3">
        <f t="shared" si="1"/>
        <v>0</v>
      </c>
    </row>
    <row r="53" spans="2:6" x14ac:dyDescent="0.2">
      <c r="B53" s="9" t="s">
        <v>71</v>
      </c>
      <c r="C53" s="6">
        <v>120</v>
      </c>
      <c r="D53" s="6"/>
      <c r="E53" s="6"/>
      <c r="F53" s="3">
        <f t="shared" si="1"/>
        <v>0</v>
      </c>
    </row>
    <row r="54" spans="2:6" x14ac:dyDescent="0.2">
      <c r="B54" s="9" t="s">
        <v>72</v>
      </c>
      <c r="C54" s="6">
        <v>270</v>
      </c>
      <c r="D54" s="6"/>
      <c r="E54" s="6"/>
      <c r="F54" s="3">
        <f t="shared" si="1"/>
        <v>0</v>
      </c>
    </row>
    <row r="55" spans="2:6" x14ac:dyDescent="0.2">
      <c r="B55" s="22" t="s">
        <v>37</v>
      </c>
      <c r="C55" s="22">
        <f>SUM(C41:C54)</f>
        <v>17680</v>
      </c>
      <c r="D55" s="6"/>
      <c r="E55" s="6"/>
      <c r="F55" s="3">
        <f t="shared" si="1"/>
        <v>0</v>
      </c>
    </row>
    <row r="56" spans="2:6" x14ac:dyDescent="0.2">
      <c r="B56" s="9" t="s">
        <v>38</v>
      </c>
      <c r="C56" s="11">
        <v>780</v>
      </c>
      <c r="D56" s="6"/>
      <c r="E56" s="6"/>
      <c r="F56" s="3">
        <f t="shared" si="1"/>
        <v>0</v>
      </c>
    </row>
    <row r="57" spans="2:6" x14ac:dyDescent="0.2">
      <c r="B57" s="9" t="s">
        <v>73</v>
      </c>
      <c r="C57" s="11">
        <v>4070</v>
      </c>
      <c r="D57" s="6"/>
      <c r="E57" s="6"/>
      <c r="F57" s="3">
        <f t="shared" si="1"/>
        <v>0</v>
      </c>
    </row>
    <row r="58" spans="2:6" ht="14.25" customHeight="1" x14ac:dyDescent="0.2">
      <c r="B58" s="9" t="s">
        <v>74</v>
      </c>
      <c r="C58" s="9">
        <v>68</v>
      </c>
      <c r="D58" s="6"/>
      <c r="E58" s="6"/>
      <c r="F58" s="3">
        <f t="shared" si="1"/>
        <v>0</v>
      </c>
    </row>
    <row r="59" spans="2:6" x14ac:dyDescent="0.2">
      <c r="B59" s="22" t="s">
        <v>30</v>
      </c>
      <c r="C59" s="22">
        <f>SUM(C55:C58)</f>
        <v>22598</v>
      </c>
      <c r="D59" s="6"/>
      <c r="E59" s="6"/>
      <c r="F59" s="3">
        <f t="shared" si="1"/>
        <v>0</v>
      </c>
    </row>
    <row r="60" spans="2:6" x14ac:dyDescent="0.2">
      <c r="B60" s="37"/>
      <c r="C60" s="37"/>
      <c r="D60" s="37"/>
      <c r="E60" s="37"/>
      <c r="F60" s="38"/>
    </row>
    <row r="61" spans="2:6" x14ac:dyDescent="0.2">
      <c r="B61" s="37"/>
      <c r="C61" s="37"/>
      <c r="D61" s="37"/>
      <c r="E61" s="37"/>
      <c r="F61" s="38"/>
    </row>
    <row r="62" spans="2:6" x14ac:dyDescent="0.2">
      <c r="B62" s="37"/>
      <c r="C62" s="37"/>
      <c r="D62" s="37"/>
      <c r="E62" s="37"/>
      <c r="F62" s="38"/>
    </row>
    <row r="63" spans="2:6" ht="40.5" customHeight="1" x14ac:dyDescent="0.2">
      <c r="B63" s="37"/>
      <c r="C63" s="37"/>
      <c r="D63" s="37"/>
      <c r="E63" s="37"/>
      <c r="F63" s="38"/>
    </row>
    <row r="64" spans="2:6" ht="79.5" customHeight="1" x14ac:dyDescent="0.2">
      <c r="B64" s="37"/>
      <c r="C64" s="37"/>
      <c r="D64" s="37"/>
      <c r="E64" s="37"/>
      <c r="F64" s="38"/>
    </row>
    <row r="66" spans="2:6" ht="21" x14ac:dyDescent="0.2">
      <c r="B66" s="106" t="s">
        <v>88</v>
      </c>
      <c r="C66" s="106"/>
      <c r="D66" s="106"/>
      <c r="E66" s="106"/>
      <c r="F66" s="106"/>
    </row>
    <row r="67" spans="2:6" ht="9.75" customHeight="1" x14ac:dyDescent="0.2">
      <c r="B67" s="9" t="s">
        <v>12</v>
      </c>
      <c r="C67" s="5" t="s">
        <v>15</v>
      </c>
      <c r="D67" s="5" t="s">
        <v>16</v>
      </c>
      <c r="E67" s="5" t="s">
        <v>17</v>
      </c>
      <c r="F67" s="5" t="s">
        <v>18</v>
      </c>
    </row>
    <row r="68" spans="2:6" ht="12" customHeight="1" x14ac:dyDescent="0.2">
      <c r="B68" s="9" t="s">
        <v>65</v>
      </c>
      <c r="C68" s="11">
        <v>1440</v>
      </c>
      <c r="D68" s="11"/>
      <c r="E68" s="11"/>
      <c r="F68" s="12">
        <f>C68*0</f>
        <v>0</v>
      </c>
    </row>
    <row r="69" spans="2:6" ht="12" customHeight="1" x14ac:dyDescent="0.2">
      <c r="B69" s="9" t="s">
        <v>91</v>
      </c>
      <c r="C69" s="11">
        <v>1490</v>
      </c>
      <c r="D69" s="11"/>
      <c r="E69" s="11"/>
      <c r="F69" s="12">
        <f t="shared" ref="F69:F85" si="2">C69*0</f>
        <v>0</v>
      </c>
    </row>
    <row r="70" spans="2:6" ht="12" customHeight="1" x14ac:dyDescent="0.2">
      <c r="B70" s="9" t="s">
        <v>92</v>
      </c>
      <c r="C70" s="11">
        <v>1210</v>
      </c>
      <c r="D70" s="11"/>
      <c r="E70" s="11"/>
      <c r="F70" s="12">
        <f t="shared" si="2"/>
        <v>0</v>
      </c>
    </row>
    <row r="71" spans="2:6" ht="12" customHeight="1" x14ac:dyDescent="0.2">
      <c r="B71" s="9" t="s">
        <v>93</v>
      </c>
      <c r="C71" s="11">
        <v>3690</v>
      </c>
      <c r="D71" s="11"/>
      <c r="E71" s="11"/>
      <c r="F71" s="12">
        <f t="shared" si="2"/>
        <v>0</v>
      </c>
    </row>
    <row r="72" spans="2:6" ht="12" customHeight="1" x14ac:dyDescent="0.2">
      <c r="B72" s="9" t="s">
        <v>94</v>
      </c>
      <c r="C72" s="11">
        <v>420</v>
      </c>
      <c r="D72" s="11"/>
      <c r="E72" s="11"/>
      <c r="F72" s="12">
        <f t="shared" si="2"/>
        <v>0</v>
      </c>
    </row>
    <row r="73" spans="2:6" ht="12" customHeight="1" x14ac:dyDescent="0.2">
      <c r="B73" s="9" t="s">
        <v>95</v>
      </c>
      <c r="C73" s="11">
        <v>610</v>
      </c>
      <c r="D73" s="11"/>
      <c r="E73" s="11"/>
      <c r="F73" s="12">
        <f t="shared" si="2"/>
        <v>0</v>
      </c>
    </row>
    <row r="74" spans="2:6" ht="12" customHeight="1" x14ac:dyDescent="0.2">
      <c r="B74" s="9" t="s">
        <v>96</v>
      </c>
      <c r="C74" s="6">
        <v>70</v>
      </c>
      <c r="D74" s="11"/>
      <c r="E74" s="11"/>
      <c r="F74" s="12">
        <f t="shared" si="2"/>
        <v>0</v>
      </c>
    </row>
    <row r="75" spans="2:6" ht="12" customHeight="1" x14ac:dyDescent="0.2">
      <c r="B75" s="9" t="s">
        <v>97</v>
      </c>
      <c r="C75" s="6">
        <v>580</v>
      </c>
      <c r="D75" s="11"/>
      <c r="E75" s="11"/>
      <c r="F75" s="12">
        <f t="shared" si="2"/>
        <v>0</v>
      </c>
    </row>
    <row r="76" spans="2:6" ht="12" customHeight="1" x14ac:dyDescent="0.2">
      <c r="B76" s="9" t="s">
        <v>98</v>
      </c>
      <c r="C76" s="6">
        <v>4880</v>
      </c>
      <c r="D76" s="11"/>
      <c r="E76" s="11"/>
      <c r="F76" s="12">
        <f t="shared" si="2"/>
        <v>0</v>
      </c>
    </row>
    <row r="77" spans="2:6" ht="12" customHeight="1" x14ac:dyDescent="0.2">
      <c r="B77" s="9" t="s">
        <v>99</v>
      </c>
      <c r="C77" s="6">
        <v>490</v>
      </c>
      <c r="D77" s="11"/>
      <c r="E77" s="11"/>
      <c r="F77" s="12">
        <f t="shared" si="2"/>
        <v>0</v>
      </c>
    </row>
    <row r="78" spans="2:6" ht="12" customHeight="1" x14ac:dyDescent="0.2">
      <c r="B78" s="9" t="s">
        <v>100</v>
      </c>
      <c r="C78" s="6">
        <v>350</v>
      </c>
      <c r="D78" s="11"/>
      <c r="E78" s="11"/>
      <c r="F78" s="12">
        <f t="shared" si="2"/>
        <v>0</v>
      </c>
    </row>
    <row r="79" spans="2:6" ht="12" customHeight="1" x14ac:dyDescent="0.2">
      <c r="B79" s="9" t="s">
        <v>101</v>
      </c>
      <c r="C79" s="6">
        <v>500</v>
      </c>
      <c r="D79" s="11"/>
      <c r="E79" s="11"/>
      <c r="F79" s="12">
        <f t="shared" si="2"/>
        <v>0</v>
      </c>
    </row>
    <row r="80" spans="2:6" ht="12" customHeight="1" x14ac:dyDescent="0.2">
      <c r="B80" s="9" t="s">
        <v>102</v>
      </c>
      <c r="C80" s="6">
        <v>940</v>
      </c>
      <c r="D80" s="11"/>
      <c r="E80" s="11"/>
      <c r="F80" s="12">
        <f t="shared" si="2"/>
        <v>0</v>
      </c>
    </row>
    <row r="81" spans="2:6" ht="12" customHeight="1" x14ac:dyDescent="0.2">
      <c r="B81" s="23" t="s">
        <v>39</v>
      </c>
      <c r="C81" s="23">
        <f>SUM(C68:C80)</f>
        <v>16670</v>
      </c>
      <c r="D81" s="11"/>
      <c r="E81" s="11"/>
      <c r="F81" s="12">
        <f t="shared" si="2"/>
        <v>0</v>
      </c>
    </row>
    <row r="82" spans="2:6" ht="12" customHeight="1" x14ac:dyDescent="0.2">
      <c r="B82" s="9" t="s">
        <v>103</v>
      </c>
      <c r="C82" s="11">
        <v>1420</v>
      </c>
      <c r="D82" s="11"/>
      <c r="E82" s="11"/>
      <c r="F82" s="12">
        <f t="shared" si="2"/>
        <v>0</v>
      </c>
    </row>
    <row r="83" spans="2:6" ht="12" customHeight="1" x14ac:dyDescent="0.2">
      <c r="B83" s="9" t="s">
        <v>41</v>
      </c>
      <c r="C83" s="11">
        <v>24</v>
      </c>
      <c r="D83" s="11"/>
      <c r="E83" s="11"/>
      <c r="F83" s="12">
        <f t="shared" si="2"/>
        <v>0</v>
      </c>
    </row>
    <row r="84" spans="2:6" ht="12" customHeight="1" x14ac:dyDescent="0.2">
      <c r="B84" s="9" t="s">
        <v>104</v>
      </c>
      <c r="C84" s="11">
        <v>4520</v>
      </c>
      <c r="D84" s="11"/>
      <c r="E84" s="11"/>
      <c r="F84" s="12">
        <f t="shared" si="2"/>
        <v>0</v>
      </c>
    </row>
    <row r="85" spans="2:6" ht="12" customHeight="1" x14ac:dyDescent="0.2">
      <c r="B85" s="23" t="s">
        <v>30</v>
      </c>
      <c r="C85" s="23">
        <f>SUM(C81:C84)</f>
        <v>22634</v>
      </c>
      <c r="D85" s="11"/>
      <c r="E85" s="11"/>
      <c r="F85" s="12">
        <f t="shared" si="2"/>
        <v>0</v>
      </c>
    </row>
    <row r="86" spans="2:6" ht="215.25" customHeight="1" x14ac:dyDescent="0.2">
      <c r="B86" s="42"/>
      <c r="C86" s="42"/>
      <c r="D86" s="40"/>
      <c r="E86" s="40"/>
      <c r="F86" s="41"/>
    </row>
    <row r="87" spans="2:6" ht="12" customHeight="1" x14ac:dyDescent="0.2">
      <c r="B87" s="43"/>
      <c r="C87" s="43"/>
      <c r="D87" s="40"/>
      <c r="E87" s="40"/>
      <c r="F87" s="41"/>
    </row>
    <row r="88" spans="2:6" ht="37.5" customHeight="1" x14ac:dyDescent="0.2">
      <c r="B88" s="43"/>
      <c r="C88" s="43"/>
      <c r="D88" s="40"/>
      <c r="E88" s="40"/>
      <c r="F88" s="41"/>
    </row>
    <row r="89" spans="2:6" ht="16.5" customHeight="1" x14ac:dyDescent="0.2"/>
    <row r="90" spans="2:6" ht="16.5" customHeight="1" x14ac:dyDescent="0.2">
      <c r="B90" s="106" t="s">
        <v>89</v>
      </c>
      <c r="C90" s="106"/>
      <c r="D90" s="106"/>
      <c r="E90" s="106"/>
      <c r="F90" s="106"/>
    </row>
    <row r="91" spans="2:6" ht="16.5" customHeight="1" x14ac:dyDescent="0.2">
      <c r="B91" s="10"/>
      <c r="C91" s="10"/>
      <c r="D91" s="10"/>
      <c r="E91" s="10"/>
      <c r="F91" s="10"/>
    </row>
    <row r="92" spans="2:6" ht="16.5" customHeight="1" x14ac:dyDescent="0.2">
      <c r="B92" s="9" t="s">
        <v>12</v>
      </c>
      <c r="C92" s="5" t="s">
        <v>15</v>
      </c>
      <c r="D92" s="5" t="s">
        <v>16</v>
      </c>
      <c r="E92" s="39" t="s">
        <v>17</v>
      </c>
      <c r="F92" s="5" t="s">
        <v>18</v>
      </c>
    </row>
    <row r="93" spans="2:6" ht="16.5" customHeight="1" x14ac:dyDescent="0.2">
      <c r="B93" s="9" t="s">
        <v>105</v>
      </c>
      <c r="C93" s="6">
        <v>2850</v>
      </c>
      <c r="D93" s="6"/>
      <c r="E93" s="6"/>
      <c r="F93" s="3">
        <f>C93*0</f>
        <v>0</v>
      </c>
    </row>
    <row r="94" spans="2:6" ht="16.5" customHeight="1" x14ac:dyDescent="0.2">
      <c r="B94" s="9" t="s">
        <v>106</v>
      </c>
      <c r="C94" s="6">
        <v>3010</v>
      </c>
      <c r="D94" s="6"/>
      <c r="E94" s="6"/>
      <c r="F94" s="3">
        <f t="shared" ref="F94:F112" si="3">C94*0</f>
        <v>0</v>
      </c>
    </row>
    <row r="95" spans="2:6" ht="16.5" customHeight="1" x14ac:dyDescent="0.2">
      <c r="B95" s="9" t="s">
        <v>107</v>
      </c>
      <c r="C95" s="6">
        <v>1050</v>
      </c>
      <c r="D95" s="6"/>
      <c r="E95" s="6"/>
      <c r="F95" s="3">
        <f t="shared" si="3"/>
        <v>0</v>
      </c>
    </row>
    <row r="96" spans="2:6" x14ac:dyDescent="0.2">
      <c r="B96" s="9" t="s">
        <v>108</v>
      </c>
      <c r="C96" s="6">
        <v>2420</v>
      </c>
      <c r="D96" s="6"/>
      <c r="E96" s="6"/>
      <c r="F96" s="3">
        <f t="shared" si="3"/>
        <v>0</v>
      </c>
    </row>
    <row r="97" spans="2:6" x14ac:dyDescent="0.2">
      <c r="B97" s="9" t="s">
        <v>109</v>
      </c>
      <c r="C97" s="6">
        <v>1420</v>
      </c>
      <c r="D97" s="6"/>
      <c r="E97" s="6"/>
      <c r="F97" s="3">
        <f t="shared" si="3"/>
        <v>0</v>
      </c>
    </row>
    <row r="98" spans="2:6" x14ac:dyDescent="0.2">
      <c r="B98" s="9" t="s">
        <v>110</v>
      </c>
      <c r="C98" s="6">
        <v>330</v>
      </c>
      <c r="D98" s="6"/>
      <c r="E98" s="6"/>
      <c r="F98" s="3">
        <f t="shared" si="3"/>
        <v>0</v>
      </c>
    </row>
    <row r="99" spans="2:6" x14ac:dyDescent="0.2">
      <c r="B99" s="9" t="s">
        <v>111</v>
      </c>
      <c r="C99" s="6">
        <v>210</v>
      </c>
      <c r="D99" s="6"/>
      <c r="E99" s="6"/>
      <c r="F99" s="3">
        <f t="shared" si="3"/>
        <v>0</v>
      </c>
    </row>
    <row r="100" spans="2:6" x14ac:dyDescent="0.2">
      <c r="B100" s="9" t="s">
        <v>112</v>
      </c>
      <c r="C100" s="6">
        <v>520</v>
      </c>
      <c r="D100" s="6"/>
      <c r="E100" s="6"/>
      <c r="F100" s="3">
        <f t="shared" si="3"/>
        <v>0</v>
      </c>
    </row>
    <row r="101" spans="2:6" x14ac:dyDescent="0.2">
      <c r="B101" s="9" t="s">
        <v>113</v>
      </c>
      <c r="C101" s="6">
        <v>950</v>
      </c>
      <c r="D101" s="6"/>
      <c r="E101" s="6"/>
      <c r="F101" s="3">
        <f t="shared" si="3"/>
        <v>0</v>
      </c>
    </row>
    <row r="102" spans="2:6" x14ac:dyDescent="0.2">
      <c r="B102" s="9" t="s">
        <v>54</v>
      </c>
      <c r="C102" s="6">
        <v>120</v>
      </c>
      <c r="D102" s="6"/>
      <c r="E102" s="6"/>
      <c r="F102" s="3">
        <f>C102*0</f>
        <v>0</v>
      </c>
    </row>
    <row r="103" spans="2:6" x14ac:dyDescent="0.2">
      <c r="B103" s="9" t="s">
        <v>114</v>
      </c>
      <c r="C103" s="6">
        <v>290</v>
      </c>
      <c r="D103" s="6"/>
      <c r="E103" s="6"/>
      <c r="F103" s="3">
        <f t="shared" si="3"/>
        <v>0</v>
      </c>
    </row>
    <row r="104" spans="2:6" x14ac:dyDescent="0.2">
      <c r="B104" s="9" t="s">
        <v>115</v>
      </c>
      <c r="C104" s="6">
        <v>210</v>
      </c>
      <c r="D104" s="6"/>
      <c r="E104" s="6"/>
      <c r="F104" s="3">
        <f t="shared" si="3"/>
        <v>0</v>
      </c>
    </row>
    <row r="105" spans="2:6" x14ac:dyDescent="0.2">
      <c r="B105" s="9" t="s">
        <v>93</v>
      </c>
      <c r="C105" s="6">
        <v>900</v>
      </c>
      <c r="D105" s="6"/>
      <c r="E105" s="6"/>
      <c r="F105" s="3">
        <f t="shared" si="3"/>
        <v>0</v>
      </c>
    </row>
    <row r="106" spans="2:6" x14ac:dyDescent="0.2">
      <c r="B106" s="9" t="s">
        <v>116</v>
      </c>
      <c r="C106" s="6">
        <v>580</v>
      </c>
      <c r="D106" s="6"/>
      <c r="E106" s="6"/>
      <c r="F106" s="3">
        <f t="shared" si="3"/>
        <v>0</v>
      </c>
    </row>
    <row r="107" spans="2:6" x14ac:dyDescent="0.2">
      <c r="B107" s="9" t="s">
        <v>117</v>
      </c>
      <c r="C107" s="6">
        <v>170</v>
      </c>
      <c r="D107" s="6"/>
      <c r="E107" s="6"/>
      <c r="F107" s="3">
        <f t="shared" si="3"/>
        <v>0</v>
      </c>
    </row>
    <row r="108" spans="2:6" x14ac:dyDescent="0.2">
      <c r="B108" s="9" t="s">
        <v>118</v>
      </c>
      <c r="C108" s="6">
        <v>70</v>
      </c>
      <c r="D108" s="6"/>
      <c r="E108" s="6"/>
      <c r="F108" s="3">
        <f t="shared" si="3"/>
        <v>0</v>
      </c>
    </row>
    <row r="109" spans="2:6" x14ac:dyDescent="0.2">
      <c r="B109" s="9" t="s">
        <v>119</v>
      </c>
      <c r="C109" s="6">
        <v>90</v>
      </c>
      <c r="D109" s="6"/>
      <c r="E109" s="6"/>
      <c r="F109" s="3">
        <f t="shared" si="3"/>
        <v>0</v>
      </c>
    </row>
    <row r="110" spans="2:6" x14ac:dyDescent="0.2">
      <c r="B110" s="39" t="s">
        <v>39</v>
      </c>
      <c r="C110" s="39">
        <f>SUM(C93:C109)</f>
        <v>15190</v>
      </c>
      <c r="D110" s="6"/>
      <c r="E110" s="6"/>
      <c r="F110" s="3">
        <f t="shared" si="3"/>
        <v>0</v>
      </c>
    </row>
    <row r="111" spans="2:6" x14ac:dyDescent="0.2">
      <c r="B111" s="9" t="s">
        <v>120</v>
      </c>
      <c r="C111" s="6">
        <v>1900</v>
      </c>
      <c r="D111" s="6"/>
      <c r="E111" s="6"/>
      <c r="F111" s="3">
        <f t="shared" si="3"/>
        <v>0</v>
      </c>
    </row>
    <row r="112" spans="2:6" x14ac:dyDescent="0.2">
      <c r="B112" s="9" t="s">
        <v>121</v>
      </c>
      <c r="C112" s="6">
        <v>4570</v>
      </c>
      <c r="D112" s="6"/>
      <c r="E112" s="6"/>
      <c r="F112" s="3">
        <f t="shared" si="3"/>
        <v>0</v>
      </c>
    </row>
    <row r="113" spans="2:6" x14ac:dyDescent="0.2">
      <c r="B113" s="13" t="s">
        <v>30</v>
      </c>
      <c r="C113" s="13">
        <f>SUM(C110:C112)</f>
        <v>21660</v>
      </c>
      <c r="D113" s="13"/>
      <c r="E113" s="13"/>
      <c r="F113" s="14">
        <f>SUM(F93:F112)</f>
        <v>0</v>
      </c>
    </row>
    <row r="114" spans="2:6" ht="40.5" customHeight="1" x14ac:dyDescent="0.2"/>
    <row r="115" spans="2:6" ht="111.75" customHeight="1" x14ac:dyDescent="0.2"/>
    <row r="116" spans="2:6" ht="21" x14ac:dyDescent="0.2">
      <c r="B116" s="106" t="s">
        <v>90</v>
      </c>
      <c r="C116" s="106"/>
      <c r="D116" s="106"/>
      <c r="E116" s="106"/>
      <c r="F116" s="106"/>
    </row>
    <row r="117" spans="2:6" x14ac:dyDescent="0.2">
      <c r="B117" s="9" t="s">
        <v>12</v>
      </c>
      <c r="C117" s="5" t="s">
        <v>15</v>
      </c>
      <c r="D117" s="5" t="s">
        <v>16</v>
      </c>
      <c r="E117" s="5" t="s">
        <v>17</v>
      </c>
      <c r="F117" s="5" t="s">
        <v>18</v>
      </c>
    </row>
    <row r="118" spans="2:6" ht="9.75" customHeight="1" x14ac:dyDescent="0.2">
      <c r="B118" s="9" t="s">
        <v>117</v>
      </c>
      <c r="C118" s="6">
        <v>110</v>
      </c>
      <c r="D118" s="6"/>
      <c r="E118" s="6"/>
      <c r="F118" s="3">
        <f>C118*0</f>
        <v>0</v>
      </c>
    </row>
    <row r="119" spans="2:6" ht="9.75" customHeight="1" x14ac:dyDescent="0.2">
      <c r="B119" s="9" t="s">
        <v>107</v>
      </c>
      <c r="C119" s="6">
        <v>2730</v>
      </c>
      <c r="D119" s="6"/>
      <c r="E119" s="6"/>
      <c r="F119" s="3">
        <f>C119*0</f>
        <v>0</v>
      </c>
    </row>
    <row r="120" spans="2:6" ht="9.75" customHeight="1" x14ac:dyDescent="0.2">
      <c r="B120" s="9" t="s">
        <v>122</v>
      </c>
      <c r="C120" s="6">
        <v>650</v>
      </c>
      <c r="D120" s="6"/>
      <c r="E120" s="6"/>
      <c r="F120" s="3">
        <f t="shared" ref="F120:F147" si="4">C120*0</f>
        <v>0</v>
      </c>
    </row>
    <row r="121" spans="2:6" ht="9.75" customHeight="1" x14ac:dyDescent="0.2">
      <c r="B121" s="9" t="s">
        <v>61</v>
      </c>
      <c r="C121" s="6">
        <v>80</v>
      </c>
      <c r="D121" s="6"/>
      <c r="E121" s="6"/>
      <c r="F121" s="3">
        <f t="shared" si="4"/>
        <v>0</v>
      </c>
    </row>
    <row r="122" spans="2:6" ht="9.75" customHeight="1" x14ac:dyDescent="0.2">
      <c r="B122" s="9" t="s">
        <v>123</v>
      </c>
      <c r="C122" s="6">
        <v>3030</v>
      </c>
      <c r="D122" s="6"/>
      <c r="E122" s="6"/>
      <c r="F122" s="3">
        <f t="shared" si="4"/>
        <v>0</v>
      </c>
    </row>
    <row r="123" spans="2:6" ht="9.75" customHeight="1" x14ac:dyDescent="0.2">
      <c r="B123" s="9" t="s">
        <v>124</v>
      </c>
      <c r="C123" s="6">
        <v>730</v>
      </c>
      <c r="D123" s="6"/>
      <c r="E123" s="6"/>
      <c r="F123" s="3">
        <f t="shared" si="4"/>
        <v>0</v>
      </c>
    </row>
    <row r="124" spans="2:6" ht="9.75" customHeight="1" x14ac:dyDescent="0.2">
      <c r="B124" s="9" t="s">
        <v>125</v>
      </c>
      <c r="C124" s="6">
        <v>200</v>
      </c>
      <c r="D124" s="6"/>
      <c r="E124" s="6"/>
      <c r="F124" s="3">
        <f t="shared" si="4"/>
        <v>0</v>
      </c>
    </row>
    <row r="125" spans="2:6" ht="9.75" customHeight="1" x14ac:dyDescent="0.2">
      <c r="B125" s="9" t="s">
        <v>126</v>
      </c>
      <c r="C125" s="6">
        <v>190</v>
      </c>
      <c r="D125" s="6"/>
      <c r="E125" s="6"/>
      <c r="F125" s="3">
        <f t="shared" si="4"/>
        <v>0</v>
      </c>
    </row>
    <row r="126" spans="2:6" ht="9.75" customHeight="1" x14ac:dyDescent="0.2">
      <c r="B126" s="9" t="s">
        <v>127</v>
      </c>
      <c r="C126" s="6">
        <v>190</v>
      </c>
      <c r="D126" s="6"/>
      <c r="E126" s="6"/>
      <c r="F126" s="3">
        <f t="shared" si="4"/>
        <v>0</v>
      </c>
    </row>
    <row r="127" spans="2:6" ht="9.75" customHeight="1" x14ac:dyDescent="0.2">
      <c r="B127" s="9" t="s">
        <v>113</v>
      </c>
      <c r="C127" s="6">
        <v>280</v>
      </c>
      <c r="D127" s="6"/>
      <c r="E127" s="6"/>
      <c r="F127" s="3">
        <f t="shared" si="4"/>
        <v>0</v>
      </c>
    </row>
    <row r="128" spans="2:6" ht="9.75" customHeight="1" x14ac:dyDescent="0.2">
      <c r="B128" s="9" t="s">
        <v>128</v>
      </c>
      <c r="C128" s="6">
        <v>210</v>
      </c>
      <c r="D128" s="6"/>
      <c r="E128" s="6"/>
      <c r="F128" s="3">
        <f t="shared" si="4"/>
        <v>0</v>
      </c>
    </row>
    <row r="129" spans="2:6" ht="9.75" customHeight="1" x14ac:dyDescent="0.2">
      <c r="B129" s="9" t="s">
        <v>129</v>
      </c>
      <c r="C129" s="6">
        <v>710</v>
      </c>
      <c r="D129" s="6"/>
      <c r="E129" s="6"/>
      <c r="F129" s="3">
        <f t="shared" si="4"/>
        <v>0</v>
      </c>
    </row>
    <row r="130" spans="2:6" ht="9.75" customHeight="1" x14ac:dyDescent="0.2">
      <c r="B130" s="9" t="s">
        <v>130</v>
      </c>
      <c r="C130" s="6">
        <v>1300</v>
      </c>
      <c r="D130" s="6"/>
      <c r="E130" s="6"/>
      <c r="F130" s="3">
        <f t="shared" si="4"/>
        <v>0</v>
      </c>
    </row>
    <row r="131" spans="2:6" ht="9.75" customHeight="1" x14ac:dyDescent="0.2">
      <c r="B131" s="9" t="s">
        <v>131</v>
      </c>
      <c r="C131" s="6">
        <v>230</v>
      </c>
      <c r="D131" s="6"/>
      <c r="E131" s="6"/>
      <c r="F131" s="3">
        <f t="shared" si="4"/>
        <v>0</v>
      </c>
    </row>
    <row r="132" spans="2:6" ht="9.75" customHeight="1" x14ac:dyDescent="0.2">
      <c r="B132" s="9" t="s">
        <v>132</v>
      </c>
      <c r="C132" s="6">
        <v>130</v>
      </c>
      <c r="D132" s="6"/>
      <c r="E132" s="6"/>
      <c r="F132" s="3">
        <f t="shared" si="4"/>
        <v>0</v>
      </c>
    </row>
    <row r="133" spans="2:6" ht="9.75" customHeight="1" x14ac:dyDescent="0.2">
      <c r="B133" s="9" t="s">
        <v>133</v>
      </c>
      <c r="C133" s="6">
        <v>160</v>
      </c>
      <c r="D133" s="6"/>
      <c r="E133" s="6"/>
      <c r="F133" s="3">
        <f t="shared" si="4"/>
        <v>0</v>
      </c>
    </row>
    <row r="134" spans="2:6" ht="9.75" customHeight="1" x14ac:dyDescent="0.2">
      <c r="B134" s="9" t="s">
        <v>134</v>
      </c>
      <c r="C134" s="6">
        <v>60</v>
      </c>
      <c r="D134" s="6"/>
      <c r="E134" s="6"/>
      <c r="F134" s="3">
        <f t="shared" si="4"/>
        <v>0</v>
      </c>
    </row>
    <row r="135" spans="2:6" ht="9.75" customHeight="1" x14ac:dyDescent="0.2">
      <c r="B135" s="9" t="s">
        <v>135</v>
      </c>
      <c r="C135" s="6">
        <v>400</v>
      </c>
      <c r="D135" s="6"/>
      <c r="E135" s="6"/>
      <c r="F135" s="3">
        <f t="shared" si="4"/>
        <v>0</v>
      </c>
    </row>
    <row r="136" spans="2:6" ht="9.75" customHeight="1" x14ac:dyDescent="0.2">
      <c r="B136" s="9" t="s">
        <v>136</v>
      </c>
      <c r="C136" s="6">
        <v>140</v>
      </c>
      <c r="D136" s="6"/>
      <c r="E136" s="6"/>
      <c r="F136" s="3">
        <f t="shared" si="4"/>
        <v>0</v>
      </c>
    </row>
    <row r="137" spans="2:6" ht="9.75" customHeight="1" x14ac:dyDescent="0.2">
      <c r="B137" s="9" t="s">
        <v>137</v>
      </c>
      <c r="C137" s="6">
        <v>1200</v>
      </c>
      <c r="D137" s="6"/>
      <c r="E137" s="6"/>
      <c r="F137" s="3">
        <f t="shared" si="4"/>
        <v>0</v>
      </c>
    </row>
    <row r="138" spans="2:6" ht="9.75" customHeight="1" x14ac:dyDescent="0.2">
      <c r="B138" s="9" t="s">
        <v>138</v>
      </c>
      <c r="C138" s="6">
        <v>230</v>
      </c>
      <c r="D138" s="6"/>
      <c r="E138" s="6"/>
      <c r="F138" s="3">
        <f t="shared" si="4"/>
        <v>0</v>
      </c>
    </row>
    <row r="139" spans="2:6" ht="9.75" customHeight="1" x14ac:dyDescent="0.2">
      <c r="B139" s="9" t="s">
        <v>139</v>
      </c>
      <c r="C139" s="6">
        <v>230</v>
      </c>
      <c r="D139" s="6"/>
      <c r="E139" s="6"/>
      <c r="F139" s="3">
        <f t="shared" si="4"/>
        <v>0</v>
      </c>
    </row>
    <row r="140" spans="2:6" ht="9.75" customHeight="1" x14ac:dyDescent="0.2">
      <c r="B140" s="9" t="s">
        <v>140</v>
      </c>
      <c r="C140" s="6">
        <v>240</v>
      </c>
      <c r="D140" s="6"/>
      <c r="E140" s="6"/>
      <c r="F140" s="3">
        <f t="shared" si="4"/>
        <v>0</v>
      </c>
    </row>
    <row r="141" spans="2:6" ht="9.75" customHeight="1" x14ac:dyDescent="0.2">
      <c r="B141" s="9" t="s">
        <v>141</v>
      </c>
      <c r="C141" s="6">
        <v>300</v>
      </c>
      <c r="D141" s="6"/>
      <c r="E141" s="6"/>
      <c r="F141" s="3">
        <f t="shared" si="4"/>
        <v>0</v>
      </c>
    </row>
    <row r="142" spans="2:6" ht="9.75" customHeight="1" x14ac:dyDescent="0.2">
      <c r="B142" s="9" t="s">
        <v>142</v>
      </c>
      <c r="C142" s="6">
        <v>400</v>
      </c>
      <c r="D142" s="6"/>
      <c r="E142" s="6"/>
      <c r="F142" s="3">
        <f t="shared" si="4"/>
        <v>0</v>
      </c>
    </row>
    <row r="143" spans="2:6" ht="9.75" customHeight="1" x14ac:dyDescent="0.2">
      <c r="B143" s="24" t="s">
        <v>39</v>
      </c>
      <c r="C143" s="17">
        <f>SUM(C118:C142)</f>
        <v>14130</v>
      </c>
      <c r="D143" s="45"/>
      <c r="E143" s="45"/>
      <c r="F143" s="3">
        <f t="shared" si="4"/>
        <v>0</v>
      </c>
    </row>
    <row r="144" spans="2:6" ht="9.75" customHeight="1" x14ac:dyDescent="0.2">
      <c r="B144" s="11" t="s">
        <v>40</v>
      </c>
      <c r="C144" s="11">
        <v>2140</v>
      </c>
      <c r="D144" s="47"/>
      <c r="E144" s="47"/>
      <c r="F144" s="3">
        <f t="shared" si="4"/>
        <v>0</v>
      </c>
    </row>
    <row r="145" spans="2:6" ht="9.75" customHeight="1" x14ac:dyDescent="0.2">
      <c r="B145" s="11" t="s">
        <v>143</v>
      </c>
      <c r="C145" s="11">
        <v>5300</v>
      </c>
      <c r="D145" s="47"/>
      <c r="E145" s="47"/>
      <c r="F145" s="3">
        <f t="shared" si="4"/>
        <v>0</v>
      </c>
    </row>
    <row r="146" spans="2:6" ht="9.75" customHeight="1" x14ac:dyDescent="0.2">
      <c r="B146" s="11" t="s">
        <v>144</v>
      </c>
      <c r="C146" s="11">
        <v>51.5</v>
      </c>
      <c r="D146" s="47"/>
      <c r="E146" s="47"/>
      <c r="F146" s="3">
        <f t="shared" si="4"/>
        <v>0</v>
      </c>
    </row>
    <row r="147" spans="2:6" ht="9.75" customHeight="1" x14ac:dyDescent="0.2">
      <c r="B147" s="15" t="s">
        <v>42</v>
      </c>
      <c r="C147" s="13">
        <f>SUM(C143:C146)</f>
        <v>21621.5</v>
      </c>
      <c r="D147" s="45"/>
      <c r="E147" s="45"/>
      <c r="F147" s="3">
        <f t="shared" si="4"/>
        <v>0</v>
      </c>
    </row>
    <row r="148" spans="2:6" ht="24" customHeight="1" x14ac:dyDescent="0.2">
      <c r="B148" s="43"/>
      <c r="C148" s="43"/>
      <c r="D148" s="43"/>
      <c r="E148" s="43"/>
      <c r="F148" s="48"/>
    </row>
    <row r="149" spans="2:6" ht="126.75" customHeight="1" x14ac:dyDescent="0.2">
      <c r="B149" s="46"/>
      <c r="C149" s="46"/>
      <c r="D149" s="46"/>
      <c r="E149" s="46"/>
      <c r="F149" s="48"/>
    </row>
    <row r="150" spans="2:6" ht="9.75" customHeight="1" x14ac:dyDescent="0.2">
      <c r="B150" s="106" t="s">
        <v>145</v>
      </c>
      <c r="C150" s="106"/>
      <c r="D150" s="106"/>
      <c r="E150" s="106"/>
      <c r="F150" s="106"/>
    </row>
    <row r="151" spans="2:6" ht="9.75" customHeight="1" x14ac:dyDescent="0.2">
      <c r="B151" s="9" t="s">
        <v>12</v>
      </c>
      <c r="C151" s="5" t="s">
        <v>15</v>
      </c>
      <c r="D151" s="5" t="s">
        <v>16</v>
      </c>
      <c r="E151" s="5" t="s">
        <v>17</v>
      </c>
      <c r="F151" s="5" t="s">
        <v>18</v>
      </c>
    </row>
    <row r="152" spans="2:6" ht="9.75" customHeight="1" x14ac:dyDescent="0.2">
      <c r="B152" s="9" t="s">
        <v>142</v>
      </c>
      <c r="C152" s="6">
        <v>410</v>
      </c>
      <c r="D152" s="6"/>
      <c r="E152" s="6"/>
      <c r="F152" s="3">
        <f>C152*0</f>
        <v>0</v>
      </c>
    </row>
    <row r="153" spans="2:6" ht="9.75" customHeight="1" x14ac:dyDescent="0.2">
      <c r="B153" s="9" t="s">
        <v>107</v>
      </c>
      <c r="C153" s="6">
        <v>2180</v>
      </c>
      <c r="D153" s="6"/>
      <c r="E153" s="6"/>
      <c r="F153" s="3">
        <f t="shared" ref="F153:F174" si="5">C153*0</f>
        <v>0</v>
      </c>
    </row>
    <row r="154" spans="2:6" ht="9.75" customHeight="1" x14ac:dyDescent="0.2">
      <c r="B154" s="9" t="s">
        <v>146</v>
      </c>
      <c r="C154" s="6">
        <v>1660</v>
      </c>
      <c r="D154" s="6"/>
      <c r="E154" s="6"/>
      <c r="F154" s="3">
        <f t="shared" si="5"/>
        <v>0</v>
      </c>
    </row>
    <row r="155" spans="2:6" ht="9.75" customHeight="1" x14ac:dyDescent="0.2">
      <c r="B155" s="9" t="s">
        <v>147</v>
      </c>
      <c r="C155" s="6">
        <v>290</v>
      </c>
      <c r="D155" s="6"/>
      <c r="E155" s="6"/>
      <c r="F155" s="3">
        <f t="shared" si="5"/>
        <v>0</v>
      </c>
    </row>
    <row r="156" spans="2:6" ht="9.75" customHeight="1" x14ac:dyDescent="0.2">
      <c r="B156" s="9" t="s">
        <v>148</v>
      </c>
      <c r="C156" s="6">
        <v>1750</v>
      </c>
      <c r="D156" s="6"/>
      <c r="E156" s="6"/>
      <c r="F156" s="3">
        <f t="shared" si="5"/>
        <v>0</v>
      </c>
    </row>
    <row r="157" spans="2:6" ht="9.75" customHeight="1" x14ac:dyDescent="0.2">
      <c r="B157" s="9" t="s">
        <v>149</v>
      </c>
      <c r="C157" s="6">
        <v>290</v>
      </c>
      <c r="D157" s="6"/>
      <c r="E157" s="6"/>
      <c r="F157" s="3">
        <f t="shared" si="5"/>
        <v>0</v>
      </c>
    </row>
    <row r="158" spans="2:6" ht="9.75" customHeight="1" x14ac:dyDescent="0.2">
      <c r="B158" s="9" t="s">
        <v>150</v>
      </c>
      <c r="C158" s="6">
        <v>760</v>
      </c>
      <c r="D158" s="6"/>
      <c r="E158" s="6"/>
      <c r="F158" s="3">
        <f t="shared" si="5"/>
        <v>0</v>
      </c>
    </row>
    <row r="159" spans="2:6" ht="9.75" customHeight="1" x14ac:dyDescent="0.2">
      <c r="B159" s="9" t="s">
        <v>151</v>
      </c>
      <c r="C159" s="6">
        <v>1680</v>
      </c>
      <c r="D159" s="6"/>
      <c r="E159" s="6"/>
      <c r="F159" s="3">
        <f t="shared" si="5"/>
        <v>0</v>
      </c>
    </row>
    <row r="160" spans="2:6" ht="9.75" customHeight="1" x14ac:dyDescent="0.2">
      <c r="B160" s="9" t="s">
        <v>152</v>
      </c>
      <c r="C160" s="6">
        <v>720</v>
      </c>
      <c r="D160" s="6"/>
      <c r="E160" s="6"/>
      <c r="F160" s="3">
        <f t="shared" si="5"/>
        <v>0</v>
      </c>
    </row>
    <row r="161" spans="2:6" ht="9.75" customHeight="1" x14ac:dyDescent="0.2">
      <c r="B161" s="9" t="s">
        <v>141</v>
      </c>
      <c r="C161" s="6">
        <v>1570</v>
      </c>
      <c r="D161" s="6"/>
      <c r="E161" s="6"/>
      <c r="F161" s="3">
        <f t="shared" si="5"/>
        <v>0</v>
      </c>
    </row>
    <row r="162" spans="2:6" ht="9.75" customHeight="1" x14ac:dyDescent="0.2">
      <c r="B162" s="9" t="s">
        <v>153</v>
      </c>
      <c r="C162" s="6">
        <v>370</v>
      </c>
      <c r="D162" s="6"/>
      <c r="E162" s="6"/>
      <c r="F162" s="3">
        <f t="shared" si="5"/>
        <v>0</v>
      </c>
    </row>
    <row r="163" spans="2:6" ht="9.75" customHeight="1" x14ac:dyDescent="0.2">
      <c r="B163" s="9" t="s">
        <v>99</v>
      </c>
      <c r="C163" s="6">
        <v>1770</v>
      </c>
      <c r="D163" s="6"/>
      <c r="E163" s="6"/>
      <c r="F163" s="3">
        <f t="shared" si="5"/>
        <v>0</v>
      </c>
    </row>
    <row r="164" spans="2:6" ht="9.75" customHeight="1" x14ac:dyDescent="0.2">
      <c r="B164" s="9" t="s">
        <v>108</v>
      </c>
      <c r="C164" s="6">
        <v>160</v>
      </c>
      <c r="D164" s="6"/>
      <c r="E164" s="6"/>
      <c r="F164" s="3">
        <f t="shared" si="5"/>
        <v>0</v>
      </c>
    </row>
    <row r="165" spans="2:6" ht="9.75" customHeight="1" x14ac:dyDescent="0.2">
      <c r="B165" s="9" t="s">
        <v>105</v>
      </c>
      <c r="C165" s="6">
        <v>780</v>
      </c>
      <c r="D165" s="6"/>
      <c r="E165" s="6"/>
      <c r="F165" s="3">
        <f t="shared" si="5"/>
        <v>0</v>
      </c>
    </row>
    <row r="166" spans="2:6" ht="9.75" customHeight="1" x14ac:dyDescent="0.2">
      <c r="B166" s="9" t="s">
        <v>109</v>
      </c>
      <c r="C166" s="6">
        <v>950</v>
      </c>
      <c r="D166" s="6"/>
      <c r="E166" s="6"/>
      <c r="F166" s="3">
        <f t="shared" si="5"/>
        <v>0</v>
      </c>
    </row>
    <row r="167" spans="2:6" ht="9.75" customHeight="1" x14ac:dyDescent="0.2">
      <c r="B167" s="9" t="s">
        <v>154</v>
      </c>
      <c r="C167" s="6">
        <v>730</v>
      </c>
      <c r="D167" s="6"/>
      <c r="E167" s="6"/>
      <c r="F167" s="3">
        <f t="shared" si="5"/>
        <v>0</v>
      </c>
    </row>
    <row r="168" spans="2:6" ht="9.75" customHeight="1" x14ac:dyDescent="0.2">
      <c r="B168" s="9" t="s">
        <v>155</v>
      </c>
      <c r="C168" s="6">
        <v>310</v>
      </c>
      <c r="D168" s="6"/>
      <c r="E168" s="6"/>
      <c r="F168" s="3">
        <f t="shared" si="5"/>
        <v>0</v>
      </c>
    </row>
    <row r="169" spans="2:6" ht="9.75" customHeight="1" x14ac:dyDescent="0.2">
      <c r="B169" s="9" t="s">
        <v>100</v>
      </c>
      <c r="C169" s="6">
        <v>80</v>
      </c>
      <c r="D169" s="6"/>
      <c r="E169" s="6"/>
      <c r="F169" s="3">
        <f t="shared" si="5"/>
        <v>0</v>
      </c>
    </row>
    <row r="170" spans="2:6" ht="9.75" customHeight="1" x14ac:dyDescent="0.2">
      <c r="B170" s="44" t="s">
        <v>39</v>
      </c>
      <c r="C170" s="44">
        <f>SUM(C152:C169)</f>
        <v>16460</v>
      </c>
      <c r="D170" s="47"/>
      <c r="E170" s="47"/>
      <c r="F170" s="3">
        <f t="shared" si="5"/>
        <v>0</v>
      </c>
    </row>
    <row r="171" spans="2:6" ht="9.75" customHeight="1" x14ac:dyDescent="0.2">
      <c r="B171" s="9" t="s">
        <v>40</v>
      </c>
      <c r="C171" s="6">
        <v>1920</v>
      </c>
      <c r="D171" s="6"/>
      <c r="E171" s="6"/>
      <c r="F171" s="3">
        <f t="shared" si="5"/>
        <v>0</v>
      </c>
    </row>
    <row r="172" spans="2:6" ht="9.75" customHeight="1" x14ac:dyDescent="0.2">
      <c r="B172" s="9" t="s">
        <v>41</v>
      </c>
      <c r="C172" s="6">
        <v>121</v>
      </c>
      <c r="D172" s="6"/>
      <c r="E172" s="6"/>
      <c r="F172" s="3">
        <f t="shared" si="5"/>
        <v>0</v>
      </c>
    </row>
    <row r="173" spans="2:6" ht="9.75" customHeight="1" x14ac:dyDescent="0.2">
      <c r="B173" s="18" t="s">
        <v>156</v>
      </c>
      <c r="C173" s="6">
        <v>5380</v>
      </c>
      <c r="D173" s="6"/>
      <c r="E173" s="6"/>
      <c r="F173" s="3">
        <f t="shared" si="5"/>
        <v>0</v>
      </c>
    </row>
    <row r="174" spans="2:6" ht="9.75" customHeight="1" x14ac:dyDescent="0.2">
      <c r="B174" s="15" t="s">
        <v>42</v>
      </c>
      <c r="C174" s="15">
        <f>SUM(C170:C173)</f>
        <v>23881</v>
      </c>
      <c r="D174" s="15"/>
      <c r="E174" s="15"/>
      <c r="F174" s="3">
        <f t="shared" si="5"/>
        <v>0</v>
      </c>
    </row>
    <row r="175" spans="2:6" ht="10.5" customHeight="1" x14ac:dyDescent="0.2"/>
    <row r="176" spans="2:6" ht="41.25" customHeight="1" x14ac:dyDescent="0.2"/>
    <row r="177" spans="2:6" ht="30" customHeight="1" x14ac:dyDescent="0.2"/>
    <row r="178" spans="2:6" ht="120" customHeight="1" x14ac:dyDescent="0.2"/>
    <row r="179" spans="2:6" ht="10.5" customHeight="1" x14ac:dyDescent="0.2"/>
    <row r="180" spans="2:6" ht="10.5" customHeight="1" x14ac:dyDescent="0.2"/>
    <row r="181" spans="2:6" ht="10.5" customHeight="1" x14ac:dyDescent="0.2"/>
    <row r="182" spans="2:6" ht="19.5" customHeight="1" x14ac:dyDescent="0.2"/>
    <row r="183" spans="2:6" ht="10.5" customHeight="1" x14ac:dyDescent="0.2"/>
    <row r="184" spans="2:6" ht="10.5" customHeight="1" x14ac:dyDescent="0.2">
      <c r="E184" s="8" t="s">
        <v>34</v>
      </c>
    </row>
    <row r="185" spans="2:6" ht="10.5" customHeight="1" x14ac:dyDescent="0.2">
      <c r="B185" s="106" t="s">
        <v>157</v>
      </c>
      <c r="C185" s="106"/>
      <c r="D185" s="106"/>
      <c r="E185" s="106"/>
      <c r="F185" s="106"/>
    </row>
    <row r="186" spans="2:6" ht="10.5" customHeight="1" x14ac:dyDescent="0.2">
      <c r="B186" s="9" t="s">
        <v>12</v>
      </c>
      <c r="C186" s="19" t="s">
        <v>15</v>
      </c>
      <c r="D186" s="19" t="s">
        <v>16</v>
      </c>
      <c r="E186" s="19" t="s">
        <v>17</v>
      </c>
      <c r="F186" s="19" t="s">
        <v>18</v>
      </c>
    </row>
    <row r="187" spans="2:6" x14ac:dyDescent="0.2">
      <c r="B187" s="9" t="s">
        <v>105</v>
      </c>
      <c r="C187" s="6">
        <v>1330</v>
      </c>
      <c r="D187" s="6"/>
      <c r="E187" s="6"/>
      <c r="F187" s="3">
        <f>C187*0</f>
        <v>0</v>
      </c>
    </row>
    <row r="188" spans="2:6" x14ac:dyDescent="0.2">
      <c r="B188" s="9" t="s">
        <v>149</v>
      </c>
      <c r="C188" s="6">
        <v>280</v>
      </c>
      <c r="D188" s="6"/>
      <c r="E188" s="6"/>
      <c r="F188" s="3">
        <f t="shared" ref="F188:F214" si="6">C188*0</f>
        <v>0</v>
      </c>
    </row>
    <row r="189" spans="2:6" x14ac:dyDescent="0.2">
      <c r="B189" s="9" t="s">
        <v>158</v>
      </c>
      <c r="C189" s="6">
        <v>200</v>
      </c>
      <c r="D189" s="6"/>
      <c r="E189" s="6"/>
      <c r="F189" s="3">
        <f t="shared" si="6"/>
        <v>0</v>
      </c>
    </row>
    <row r="190" spans="2:6" x14ac:dyDescent="0.2">
      <c r="B190" s="9" t="s">
        <v>159</v>
      </c>
      <c r="C190" s="6">
        <v>380</v>
      </c>
      <c r="D190" s="6"/>
      <c r="E190" s="6"/>
      <c r="F190" s="3">
        <f t="shared" si="6"/>
        <v>0</v>
      </c>
    </row>
    <row r="191" spans="2:6" x14ac:dyDescent="0.2">
      <c r="B191" s="9" t="s">
        <v>160</v>
      </c>
      <c r="C191" s="6">
        <v>230</v>
      </c>
      <c r="D191" s="6"/>
      <c r="E191" s="6"/>
      <c r="F191" s="3">
        <f t="shared" si="6"/>
        <v>0</v>
      </c>
    </row>
    <row r="192" spans="2:6" x14ac:dyDescent="0.2">
      <c r="B192" s="9" t="s">
        <v>161</v>
      </c>
      <c r="C192" s="6">
        <v>1000</v>
      </c>
      <c r="D192" s="6"/>
      <c r="E192" s="6"/>
      <c r="F192" s="3">
        <f t="shared" si="6"/>
        <v>0</v>
      </c>
    </row>
    <row r="193" spans="2:6" x14ac:dyDescent="0.2">
      <c r="B193" s="9" t="s">
        <v>107</v>
      </c>
      <c r="C193" s="6">
        <v>3110</v>
      </c>
      <c r="D193" s="6"/>
      <c r="E193" s="6"/>
      <c r="F193" s="3">
        <f t="shared" si="6"/>
        <v>0</v>
      </c>
    </row>
    <row r="194" spans="2:6" x14ac:dyDescent="0.2">
      <c r="B194" s="9" t="s">
        <v>137</v>
      </c>
      <c r="C194" s="6">
        <v>480</v>
      </c>
      <c r="D194" s="6"/>
      <c r="E194" s="6"/>
      <c r="F194" s="3">
        <f t="shared" si="6"/>
        <v>0</v>
      </c>
    </row>
    <row r="195" spans="2:6" x14ac:dyDescent="0.2">
      <c r="B195" s="9" t="s">
        <v>162</v>
      </c>
      <c r="C195" s="6">
        <v>180</v>
      </c>
      <c r="D195" s="6"/>
      <c r="E195" s="6"/>
      <c r="F195" s="3">
        <f t="shared" si="6"/>
        <v>0</v>
      </c>
    </row>
    <row r="196" spans="2:6" x14ac:dyDescent="0.2">
      <c r="B196" s="9" t="s">
        <v>163</v>
      </c>
      <c r="C196" s="6">
        <v>970</v>
      </c>
      <c r="D196" s="6"/>
      <c r="E196" s="6"/>
      <c r="F196" s="3">
        <f t="shared" si="6"/>
        <v>0</v>
      </c>
    </row>
    <row r="197" spans="2:6" x14ac:dyDescent="0.2">
      <c r="B197" s="9" t="s">
        <v>164</v>
      </c>
      <c r="C197" s="6">
        <v>50</v>
      </c>
      <c r="D197" s="6"/>
      <c r="E197" s="6"/>
      <c r="F197" s="3">
        <f t="shared" si="6"/>
        <v>0</v>
      </c>
    </row>
    <row r="198" spans="2:6" x14ac:dyDescent="0.2">
      <c r="B198" s="9" t="s">
        <v>165</v>
      </c>
      <c r="C198" s="6">
        <v>140</v>
      </c>
      <c r="D198" s="6"/>
      <c r="E198" s="6"/>
      <c r="F198" s="3">
        <f t="shared" si="6"/>
        <v>0</v>
      </c>
    </row>
    <row r="199" spans="2:6" x14ac:dyDescent="0.2">
      <c r="B199" s="9" t="s">
        <v>166</v>
      </c>
      <c r="C199" s="6">
        <v>160</v>
      </c>
      <c r="D199" s="6"/>
      <c r="E199" s="6"/>
      <c r="F199" s="3">
        <f t="shared" si="6"/>
        <v>0</v>
      </c>
    </row>
    <row r="200" spans="2:6" x14ac:dyDescent="0.2">
      <c r="B200" s="9" t="s">
        <v>167</v>
      </c>
      <c r="C200" s="6">
        <v>110</v>
      </c>
      <c r="D200" s="6"/>
      <c r="E200" s="6"/>
      <c r="F200" s="3">
        <f t="shared" si="6"/>
        <v>0</v>
      </c>
    </row>
    <row r="201" spans="2:6" x14ac:dyDescent="0.2">
      <c r="B201" s="9" t="s">
        <v>168</v>
      </c>
      <c r="C201" s="6">
        <v>240</v>
      </c>
      <c r="D201" s="6"/>
      <c r="E201" s="6"/>
      <c r="F201" s="3">
        <f t="shared" si="6"/>
        <v>0</v>
      </c>
    </row>
    <row r="202" spans="2:6" x14ac:dyDescent="0.2">
      <c r="B202" s="9" t="s">
        <v>169</v>
      </c>
      <c r="C202" s="6">
        <v>390</v>
      </c>
      <c r="D202" s="6"/>
      <c r="E202" s="6"/>
      <c r="F202" s="3">
        <f t="shared" si="6"/>
        <v>0</v>
      </c>
    </row>
    <row r="203" spans="2:6" x14ac:dyDescent="0.2">
      <c r="B203" s="9" t="s">
        <v>170</v>
      </c>
      <c r="C203" s="11">
        <v>1320</v>
      </c>
      <c r="D203" s="6"/>
      <c r="E203" s="6"/>
      <c r="F203" s="3">
        <f t="shared" si="6"/>
        <v>0</v>
      </c>
    </row>
    <row r="204" spans="2:6" x14ac:dyDescent="0.2">
      <c r="B204" s="9" t="s">
        <v>95</v>
      </c>
      <c r="C204" s="11">
        <v>120</v>
      </c>
      <c r="D204" s="6"/>
      <c r="E204" s="6"/>
      <c r="F204" s="3">
        <f t="shared" si="6"/>
        <v>0</v>
      </c>
    </row>
    <row r="205" spans="2:6" x14ac:dyDescent="0.2">
      <c r="B205" s="9" t="s">
        <v>171</v>
      </c>
      <c r="C205" s="11">
        <v>80</v>
      </c>
      <c r="D205" s="6"/>
      <c r="E205" s="6"/>
      <c r="F205" s="3">
        <f t="shared" si="6"/>
        <v>0</v>
      </c>
    </row>
    <row r="206" spans="2:6" x14ac:dyDescent="0.2">
      <c r="B206" s="9" t="s">
        <v>172</v>
      </c>
      <c r="C206" s="11">
        <v>1410</v>
      </c>
      <c r="D206" s="6"/>
      <c r="E206" s="6"/>
      <c r="F206" s="3">
        <f t="shared" si="6"/>
        <v>0</v>
      </c>
    </row>
    <row r="207" spans="2:6" x14ac:dyDescent="0.2">
      <c r="B207" s="9" t="s">
        <v>173</v>
      </c>
      <c r="C207" s="11">
        <v>380</v>
      </c>
      <c r="D207" s="6"/>
      <c r="E207" s="6"/>
      <c r="F207" s="3">
        <f t="shared" si="6"/>
        <v>0</v>
      </c>
    </row>
    <row r="208" spans="2:6" x14ac:dyDescent="0.2">
      <c r="B208" s="9" t="s">
        <v>174</v>
      </c>
      <c r="C208" s="11">
        <v>790</v>
      </c>
      <c r="D208" s="6"/>
      <c r="E208" s="6"/>
      <c r="F208" s="3">
        <f t="shared" si="6"/>
        <v>0</v>
      </c>
    </row>
    <row r="209" spans="2:6" x14ac:dyDescent="0.2">
      <c r="B209" s="9" t="s">
        <v>175</v>
      </c>
      <c r="C209" s="11">
        <v>920</v>
      </c>
      <c r="D209" s="6"/>
      <c r="E209" s="6"/>
      <c r="F209" s="3">
        <f t="shared" si="6"/>
        <v>0</v>
      </c>
    </row>
    <row r="210" spans="2:6" x14ac:dyDescent="0.2">
      <c r="B210" s="26" t="s">
        <v>39</v>
      </c>
      <c r="C210" s="11">
        <f>SUM(C187:C209)</f>
        <v>14270</v>
      </c>
      <c r="D210" s="6"/>
      <c r="E210" s="6"/>
      <c r="F210" s="3">
        <f t="shared" si="6"/>
        <v>0</v>
      </c>
    </row>
    <row r="211" spans="2:6" x14ac:dyDescent="0.2">
      <c r="B211" s="11" t="s">
        <v>40</v>
      </c>
      <c r="C211" s="11">
        <v>1680</v>
      </c>
      <c r="D211" s="6"/>
      <c r="E211" s="6"/>
      <c r="F211" s="3">
        <f t="shared" si="6"/>
        <v>0</v>
      </c>
    </row>
    <row r="212" spans="2:6" x14ac:dyDescent="0.2">
      <c r="B212" s="11" t="s">
        <v>176</v>
      </c>
      <c r="C212" s="11">
        <v>5450</v>
      </c>
      <c r="D212" s="6"/>
      <c r="E212" s="6"/>
      <c r="F212" s="3">
        <f t="shared" si="6"/>
        <v>0</v>
      </c>
    </row>
    <row r="213" spans="2:6" x14ac:dyDescent="0.2">
      <c r="B213" s="11" t="s">
        <v>177</v>
      </c>
      <c r="C213" s="11">
        <v>122</v>
      </c>
      <c r="D213" s="6"/>
      <c r="E213" s="6"/>
      <c r="F213" s="3">
        <f t="shared" si="6"/>
        <v>0</v>
      </c>
    </row>
    <row r="214" spans="2:6" x14ac:dyDescent="0.2">
      <c r="B214" s="26" t="s">
        <v>43</v>
      </c>
      <c r="C214" s="45">
        <f>SUM(C210:C213)</f>
        <v>21522</v>
      </c>
      <c r="D214" s="6"/>
      <c r="E214" s="6"/>
      <c r="F214" s="3">
        <f t="shared" si="6"/>
        <v>0</v>
      </c>
    </row>
    <row r="215" spans="2:6" ht="51.75" customHeight="1" x14ac:dyDescent="0.2"/>
    <row r="216" spans="2:6" ht="24.75" customHeight="1" x14ac:dyDescent="0.2"/>
    <row r="217" spans="2:6" ht="24.75" customHeight="1" x14ac:dyDescent="0.2"/>
    <row r="218" spans="2:6" ht="24.75" customHeight="1" x14ac:dyDescent="0.2"/>
    <row r="220" spans="2:6" ht="21" x14ac:dyDescent="0.2">
      <c r="B220" s="106" t="s">
        <v>35</v>
      </c>
      <c r="C220" s="106"/>
      <c r="D220" s="106"/>
      <c r="E220" s="106"/>
      <c r="F220" s="106"/>
    </row>
    <row r="221" spans="2:6" x14ac:dyDescent="0.2">
      <c r="B221" s="9" t="s">
        <v>12</v>
      </c>
      <c r="C221" s="16" t="s">
        <v>15</v>
      </c>
      <c r="D221" s="16" t="s">
        <v>16</v>
      </c>
      <c r="E221" s="16" t="s">
        <v>17</v>
      </c>
      <c r="F221" s="16" t="s">
        <v>18</v>
      </c>
    </row>
    <row r="222" spans="2:6" x14ac:dyDescent="0.2">
      <c r="B222" s="9" t="s">
        <v>178</v>
      </c>
      <c r="C222" s="6">
        <v>340</v>
      </c>
      <c r="D222" s="6">
        <v>0</v>
      </c>
      <c r="E222" s="6">
        <v>0</v>
      </c>
      <c r="F222" s="3">
        <f>C222*0</f>
        <v>0</v>
      </c>
    </row>
    <row r="223" spans="2:6" x14ac:dyDescent="0.2">
      <c r="B223" s="9" t="s">
        <v>175</v>
      </c>
      <c r="C223" s="9">
        <v>1250</v>
      </c>
      <c r="D223" s="9"/>
      <c r="E223" s="9"/>
      <c r="F223" s="3">
        <f t="shared" ref="F223:F236" si="7">C223*0</f>
        <v>0</v>
      </c>
    </row>
    <row r="224" spans="2:6" x14ac:dyDescent="0.2">
      <c r="B224" s="9" t="s">
        <v>179</v>
      </c>
      <c r="C224" s="9">
        <v>1050</v>
      </c>
      <c r="D224" s="9"/>
      <c r="E224" s="9"/>
      <c r="F224" s="3">
        <f t="shared" si="7"/>
        <v>0</v>
      </c>
    </row>
    <row r="225" spans="2:6" x14ac:dyDescent="0.2">
      <c r="B225" s="9" t="s">
        <v>180</v>
      </c>
      <c r="C225" s="9">
        <v>190</v>
      </c>
      <c r="D225" s="9"/>
      <c r="E225" s="9"/>
      <c r="F225" s="3">
        <f t="shared" si="7"/>
        <v>0</v>
      </c>
    </row>
    <row r="226" spans="2:6" x14ac:dyDescent="0.2">
      <c r="B226" s="9" t="s">
        <v>181</v>
      </c>
      <c r="C226" s="9">
        <v>470</v>
      </c>
      <c r="D226" s="9"/>
      <c r="E226" s="9"/>
      <c r="F226" s="3">
        <f t="shared" si="7"/>
        <v>0</v>
      </c>
    </row>
    <row r="227" spans="2:6" x14ac:dyDescent="0.2">
      <c r="B227" s="9" t="s">
        <v>182</v>
      </c>
      <c r="C227" s="9">
        <v>3680</v>
      </c>
      <c r="D227" s="9"/>
      <c r="E227" s="9"/>
      <c r="F227" s="3">
        <f t="shared" si="7"/>
        <v>0</v>
      </c>
    </row>
    <row r="228" spans="2:6" x14ac:dyDescent="0.2">
      <c r="B228" s="9" t="s">
        <v>183</v>
      </c>
      <c r="C228" s="9">
        <v>440</v>
      </c>
      <c r="D228" s="9"/>
      <c r="E228" s="9"/>
      <c r="F228" s="3">
        <f t="shared" si="7"/>
        <v>0</v>
      </c>
    </row>
    <row r="229" spans="2:6" x14ac:dyDescent="0.2">
      <c r="B229" s="9" t="s">
        <v>184</v>
      </c>
      <c r="C229" s="9">
        <v>310</v>
      </c>
      <c r="D229" s="9"/>
      <c r="E229" s="9"/>
      <c r="F229" s="3">
        <f t="shared" si="7"/>
        <v>0</v>
      </c>
    </row>
    <row r="230" spans="2:6" x14ac:dyDescent="0.2">
      <c r="B230" s="9" t="s">
        <v>185</v>
      </c>
      <c r="C230" s="9">
        <v>3310</v>
      </c>
      <c r="D230" s="9"/>
      <c r="E230" s="9"/>
      <c r="F230" s="3">
        <f t="shared" si="7"/>
        <v>0</v>
      </c>
    </row>
    <row r="231" spans="2:6" x14ac:dyDescent="0.2">
      <c r="B231" s="9" t="s">
        <v>186</v>
      </c>
      <c r="C231" s="9">
        <v>150</v>
      </c>
      <c r="D231" s="9"/>
      <c r="E231" s="9"/>
      <c r="F231" s="3">
        <f t="shared" si="7"/>
        <v>0</v>
      </c>
    </row>
    <row r="232" spans="2:6" x14ac:dyDescent="0.2">
      <c r="B232" s="9" t="s">
        <v>187</v>
      </c>
      <c r="C232" s="9">
        <v>420</v>
      </c>
      <c r="D232" s="9"/>
      <c r="E232" s="9"/>
      <c r="F232" s="3">
        <f t="shared" si="7"/>
        <v>0</v>
      </c>
    </row>
    <row r="233" spans="2:6" x14ac:dyDescent="0.2">
      <c r="B233" s="9" t="s">
        <v>188</v>
      </c>
      <c r="C233" s="9">
        <v>820</v>
      </c>
      <c r="D233" s="9"/>
      <c r="E233" s="9"/>
      <c r="F233" s="3">
        <f t="shared" si="7"/>
        <v>0</v>
      </c>
    </row>
    <row r="234" spans="2:6" x14ac:dyDescent="0.2">
      <c r="B234" s="9" t="s">
        <v>189</v>
      </c>
      <c r="C234" s="9">
        <v>140</v>
      </c>
      <c r="D234" s="9"/>
      <c r="E234" s="9"/>
      <c r="F234" s="3">
        <f t="shared" si="7"/>
        <v>0</v>
      </c>
    </row>
    <row r="235" spans="2:6" x14ac:dyDescent="0.2">
      <c r="B235" s="9" t="s">
        <v>190</v>
      </c>
      <c r="C235" s="9">
        <v>310</v>
      </c>
      <c r="D235" s="9"/>
      <c r="E235" s="9"/>
      <c r="F235" s="3">
        <f t="shared" si="7"/>
        <v>0</v>
      </c>
    </row>
    <row r="236" spans="2:6" x14ac:dyDescent="0.2">
      <c r="B236" s="9" t="s">
        <v>191</v>
      </c>
      <c r="C236" s="9">
        <v>90</v>
      </c>
      <c r="D236" s="9"/>
      <c r="E236" s="9"/>
      <c r="F236" s="3">
        <f t="shared" si="7"/>
        <v>0</v>
      </c>
    </row>
    <row r="237" spans="2:6" x14ac:dyDescent="0.2">
      <c r="B237" s="26" t="s">
        <v>37</v>
      </c>
      <c r="C237" s="26">
        <f>SUM(C222:C236)</f>
        <v>12970</v>
      </c>
      <c r="D237" s="26"/>
      <c r="E237" s="26"/>
      <c r="F237" s="25">
        <f>C237*0</f>
        <v>0</v>
      </c>
    </row>
    <row r="238" spans="2:6" x14ac:dyDescent="0.2">
      <c r="B238" s="9" t="s">
        <v>40</v>
      </c>
      <c r="C238" s="9">
        <v>1350</v>
      </c>
      <c r="D238" s="9"/>
      <c r="E238" s="9"/>
      <c r="F238" s="3">
        <f>C238*0</f>
        <v>0</v>
      </c>
    </row>
    <row r="239" spans="2:6" x14ac:dyDescent="0.2">
      <c r="B239" s="9" t="s">
        <v>121</v>
      </c>
      <c r="C239" s="9">
        <v>3000</v>
      </c>
      <c r="D239" s="9"/>
      <c r="E239" s="9"/>
      <c r="F239" s="3">
        <f>C239*0</f>
        <v>0</v>
      </c>
    </row>
    <row r="240" spans="2:6" x14ac:dyDescent="0.2">
      <c r="B240" s="49" t="s">
        <v>44</v>
      </c>
      <c r="C240" s="9">
        <v>132</v>
      </c>
      <c r="D240" s="9"/>
      <c r="E240" s="9"/>
      <c r="F240" s="3">
        <f>C240*0</f>
        <v>0</v>
      </c>
    </row>
    <row r="241" spans="2:6" x14ac:dyDescent="0.2">
      <c r="B241" s="26" t="s">
        <v>45</v>
      </c>
      <c r="C241" s="26">
        <f>SUM(C237:C240)</f>
        <v>17452</v>
      </c>
      <c r="D241" s="26"/>
      <c r="E241" s="26"/>
      <c r="F241" s="25">
        <f>C241*0</f>
        <v>0</v>
      </c>
    </row>
    <row r="251" spans="2:6" ht="21" x14ac:dyDescent="0.2">
      <c r="B251" s="106" t="s">
        <v>36</v>
      </c>
      <c r="C251" s="106"/>
      <c r="D251" s="106"/>
      <c r="E251" s="106"/>
      <c r="F251" s="106"/>
    </row>
    <row r="252" spans="2:6" x14ac:dyDescent="0.2">
      <c r="B252" s="9" t="s">
        <v>12</v>
      </c>
      <c r="C252" s="5" t="s">
        <v>15</v>
      </c>
      <c r="D252" s="5" t="s">
        <v>16</v>
      </c>
      <c r="E252" s="5" t="s">
        <v>17</v>
      </c>
      <c r="F252" s="5" t="s">
        <v>18</v>
      </c>
    </row>
    <row r="253" spans="2:6" x14ac:dyDescent="0.2">
      <c r="B253" s="9"/>
      <c r="C253" s="6">
        <v>2840</v>
      </c>
      <c r="D253" s="6"/>
      <c r="E253" s="6"/>
      <c r="F253" s="3">
        <f>C253*670000</f>
        <v>1902800000</v>
      </c>
    </row>
    <row r="254" spans="2:6" x14ac:dyDescent="0.2">
      <c r="B254" s="9"/>
      <c r="C254" s="6">
        <v>390</v>
      </c>
      <c r="D254" s="6"/>
      <c r="E254" s="6"/>
      <c r="F254" s="3">
        <f t="shared" ref="F254:F270" si="8">C254*670000</f>
        <v>261300000</v>
      </c>
    </row>
    <row r="255" spans="2:6" x14ac:dyDescent="0.2">
      <c r="B255" s="9"/>
      <c r="C255" s="6">
        <v>390</v>
      </c>
      <c r="D255" s="6"/>
      <c r="E255" s="6"/>
      <c r="F255" s="3">
        <f t="shared" si="8"/>
        <v>261300000</v>
      </c>
    </row>
    <row r="256" spans="2:6" x14ac:dyDescent="0.2">
      <c r="B256" s="9"/>
      <c r="C256" s="6">
        <v>260</v>
      </c>
      <c r="D256" s="6"/>
      <c r="E256" s="6"/>
      <c r="F256" s="3">
        <f t="shared" si="8"/>
        <v>174200000</v>
      </c>
    </row>
    <row r="257" spans="2:6" x14ac:dyDescent="0.2">
      <c r="B257" s="9"/>
      <c r="C257" s="6">
        <v>180</v>
      </c>
      <c r="D257" s="6"/>
      <c r="E257" s="6"/>
      <c r="F257" s="3">
        <f t="shared" si="8"/>
        <v>120600000</v>
      </c>
    </row>
    <row r="258" spans="2:6" x14ac:dyDescent="0.2">
      <c r="B258" s="9"/>
      <c r="C258" s="6">
        <v>670</v>
      </c>
      <c r="D258" s="6"/>
      <c r="E258" s="6"/>
      <c r="F258" s="3">
        <f t="shared" si="8"/>
        <v>448900000</v>
      </c>
    </row>
    <row r="259" spans="2:6" x14ac:dyDescent="0.2">
      <c r="B259" s="9"/>
      <c r="C259" s="6">
        <v>330</v>
      </c>
      <c r="D259" s="6"/>
      <c r="E259" s="6"/>
      <c r="F259" s="3">
        <f t="shared" si="8"/>
        <v>221100000</v>
      </c>
    </row>
    <row r="260" spans="2:6" x14ac:dyDescent="0.2">
      <c r="B260" s="9"/>
      <c r="C260" s="6">
        <v>220</v>
      </c>
      <c r="D260" s="6"/>
      <c r="E260" s="6"/>
      <c r="F260" s="3">
        <f t="shared" si="8"/>
        <v>147400000</v>
      </c>
    </row>
    <row r="261" spans="2:6" x14ac:dyDescent="0.2">
      <c r="B261" s="9"/>
      <c r="C261" s="6">
        <v>250</v>
      </c>
      <c r="D261" s="6"/>
      <c r="E261" s="6"/>
      <c r="F261" s="3">
        <f t="shared" si="8"/>
        <v>167500000</v>
      </c>
    </row>
    <row r="262" spans="2:6" x14ac:dyDescent="0.2">
      <c r="B262" s="9"/>
      <c r="C262" s="6">
        <v>150</v>
      </c>
      <c r="D262" s="6"/>
      <c r="E262" s="6"/>
      <c r="F262" s="3">
        <f t="shared" si="8"/>
        <v>100500000</v>
      </c>
    </row>
    <row r="263" spans="2:6" x14ac:dyDescent="0.2">
      <c r="B263" s="9"/>
      <c r="C263" s="6">
        <v>110</v>
      </c>
      <c r="D263" s="6"/>
      <c r="E263" s="6"/>
      <c r="F263" s="3">
        <f t="shared" si="8"/>
        <v>73700000</v>
      </c>
    </row>
    <row r="264" spans="2:6" x14ac:dyDescent="0.2">
      <c r="B264" s="9"/>
      <c r="C264" s="6">
        <v>530</v>
      </c>
      <c r="D264" s="6"/>
      <c r="E264" s="6"/>
      <c r="F264" s="3">
        <f t="shared" si="8"/>
        <v>355100000</v>
      </c>
    </row>
    <row r="265" spans="2:6" x14ac:dyDescent="0.2">
      <c r="B265" s="9"/>
      <c r="C265" s="6">
        <v>710</v>
      </c>
      <c r="D265" s="6"/>
      <c r="E265" s="6"/>
      <c r="F265" s="3">
        <f t="shared" si="8"/>
        <v>475700000</v>
      </c>
    </row>
    <row r="266" spans="2:6" x14ac:dyDescent="0.2">
      <c r="B266" s="9"/>
      <c r="C266" s="6">
        <v>360</v>
      </c>
      <c r="D266" s="6"/>
      <c r="E266" s="6"/>
      <c r="F266" s="3">
        <f t="shared" si="8"/>
        <v>241200000</v>
      </c>
    </row>
    <row r="267" spans="2:6" x14ac:dyDescent="0.2">
      <c r="B267" s="9"/>
      <c r="C267" s="6">
        <v>640</v>
      </c>
      <c r="D267" s="6"/>
      <c r="E267" s="6"/>
      <c r="F267" s="3">
        <f t="shared" si="8"/>
        <v>428800000</v>
      </c>
    </row>
    <row r="268" spans="2:6" x14ac:dyDescent="0.2">
      <c r="B268" s="26" t="s">
        <v>37</v>
      </c>
      <c r="C268" s="26">
        <f>SUM(C253:C267)</f>
        <v>8030</v>
      </c>
      <c r="D268" s="26"/>
      <c r="E268" s="26"/>
      <c r="F268" s="25">
        <f t="shared" si="8"/>
        <v>5380100000</v>
      </c>
    </row>
    <row r="269" spans="2:6" x14ac:dyDescent="0.2">
      <c r="B269" s="9" t="s">
        <v>40</v>
      </c>
      <c r="C269" s="6">
        <v>440</v>
      </c>
      <c r="D269" s="6"/>
      <c r="E269" s="6"/>
      <c r="F269" s="3">
        <f t="shared" si="8"/>
        <v>294800000</v>
      </c>
    </row>
    <row r="270" spans="2:6" x14ac:dyDescent="0.2">
      <c r="B270" s="26" t="s">
        <v>45</v>
      </c>
      <c r="C270" s="26">
        <f>SUM(C268:C269)</f>
        <v>8470</v>
      </c>
      <c r="D270" s="26"/>
      <c r="E270" s="26"/>
      <c r="F270" s="25">
        <f t="shared" si="8"/>
        <v>5674900000</v>
      </c>
    </row>
    <row r="284" spans="2:6" ht="21" x14ac:dyDescent="0.2">
      <c r="B284" s="106" t="s">
        <v>56</v>
      </c>
      <c r="C284" s="106"/>
      <c r="D284" s="106"/>
      <c r="E284" s="106"/>
      <c r="F284" s="106"/>
    </row>
    <row r="285" spans="2:6" x14ac:dyDescent="0.2">
      <c r="B285" s="9" t="s">
        <v>12</v>
      </c>
      <c r="C285" s="28" t="s">
        <v>15</v>
      </c>
      <c r="D285" s="28" t="s">
        <v>16</v>
      </c>
      <c r="E285" s="28" t="s">
        <v>17</v>
      </c>
      <c r="F285" s="28" t="s">
        <v>18</v>
      </c>
    </row>
    <row r="286" spans="2:6" x14ac:dyDescent="0.2">
      <c r="B286" s="9"/>
      <c r="C286" s="3"/>
      <c r="D286" s="3"/>
      <c r="E286" s="3"/>
      <c r="F286" s="3">
        <f>C286*670000</f>
        <v>0</v>
      </c>
    </row>
    <row r="287" spans="2:6" x14ac:dyDescent="0.2">
      <c r="B287" s="9"/>
      <c r="C287" s="3"/>
      <c r="D287" s="3"/>
      <c r="E287" s="3"/>
      <c r="F287" s="3">
        <f t="shared" ref="F287:F292" si="9">C287*670000</f>
        <v>0</v>
      </c>
    </row>
    <row r="288" spans="2:6" x14ac:dyDescent="0.2">
      <c r="B288" s="9"/>
      <c r="C288" s="3"/>
      <c r="D288" s="3"/>
      <c r="E288" s="3"/>
      <c r="F288" s="3">
        <f t="shared" si="9"/>
        <v>0</v>
      </c>
    </row>
    <row r="289" spans="2:6" x14ac:dyDescent="0.2">
      <c r="B289" s="9"/>
      <c r="C289" s="3"/>
      <c r="D289" s="3"/>
      <c r="E289" s="3"/>
      <c r="F289" s="3">
        <f t="shared" si="9"/>
        <v>0</v>
      </c>
    </row>
    <row r="290" spans="2:6" x14ac:dyDescent="0.2">
      <c r="B290" s="9"/>
      <c r="C290" s="3"/>
      <c r="D290" s="3"/>
      <c r="E290" s="3"/>
      <c r="F290" s="3">
        <f t="shared" si="9"/>
        <v>0</v>
      </c>
    </row>
    <row r="291" spans="2:6" x14ac:dyDescent="0.2">
      <c r="B291" s="9"/>
      <c r="C291" s="3"/>
      <c r="D291" s="3"/>
      <c r="E291" s="3"/>
      <c r="F291" s="3">
        <f t="shared" si="9"/>
        <v>0</v>
      </c>
    </row>
    <row r="292" spans="2:6" x14ac:dyDescent="0.2">
      <c r="B292" s="3"/>
      <c r="C292" s="3"/>
      <c r="D292" s="3"/>
      <c r="E292" s="3"/>
      <c r="F292" s="3">
        <f t="shared" si="9"/>
        <v>0</v>
      </c>
    </row>
    <row r="293" spans="2:6" x14ac:dyDescent="0.2">
      <c r="B293" s="28" t="s">
        <v>30</v>
      </c>
      <c r="C293" s="27">
        <f>SUM(C286:C292)</f>
        <v>0</v>
      </c>
      <c r="D293" s="3">
        <v>650000</v>
      </c>
      <c r="E293" s="3">
        <v>20000</v>
      </c>
      <c r="F293" s="27">
        <f>SUM(F286:F292)</f>
        <v>0</v>
      </c>
    </row>
    <row r="297" spans="2:6" ht="21" x14ac:dyDescent="0.2">
      <c r="B297" s="106" t="s">
        <v>57</v>
      </c>
      <c r="C297" s="106"/>
      <c r="D297" s="106"/>
      <c r="E297" s="106"/>
      <c r="F297" s="106"/>
    </row>
    <row r="298" spans="2:6" x14ac:dyDescent="0.2">
      <c r="B298" s="9" t="s">
        <v>12</v>
      </c>
      <c r="C298" s="30" t="s">
        <v>15</v>
      </c>
      <c r="D298" s="30" t="s">
        <v>16</v>
      </c>
      <c r="E298" s="30" t="s">
        <v>17</v>
      </c>
      <c r="F298" s="30" t="s">
        <v>18</v>
      </c>
    </row>
    <row r="299" spans="2:6" x14ac:dyDescent="0.2">
      <c r="B299" s="9"/>
      <c r="C299" s="3">
        <v>3720</v>
      </c>
      <c r="D299" s="3"/>
      <c r="E299" s="3"/>
      <c r="F299" s="3">
        <f>C299*670000</f>
        <v>2492400000</v>
      </c>
    </row>
    <row r="300" spans="2:6" x14ac:dyDescent="0.2">
      <c r="B300" s="9"/>
      <c r="C300" s="3">
        <v>610</v>
      </c>
      <c r="D300" s="3"/>
      <c r="E300" s="3"/>
      <c r="F300" s="3">
        <f t="shared" ref="F300:F305" si="10">C300*670000</f>
        <v>408700000</v>
      </c>
    </row>
    <row r="301" spans="2:6" x14ac:dyDescent="0.2">
      <c r="B301" s="9"/>
      <c r="C301" s="3">
        <v>130</v>
      </c>
      <c r="D301" s="3"/>
      <c r="E301" s="3"/>
      <c r="F301" s="3">
        <f t="shared" si="10"/>
        <v>87100000</v>
      </c>
    </row>
    <row r="302" spans="2:6" x14ac:dyDescent="0.2">
      <c r="B302" s="9"/>
      <c r="C302" s="3">
        <v>290</v>
      </c>
      <c r="D302" s="3"/>
      <c r="E302" s="3"/>
      <c r="F302" s="3">
        <f t="shared" si="10"/>
        <v>194300000</v>
      </c>
    </row>
    <row r="303" spans="2:6" x14ac:dyDescent="0.2">
      <c r="B303" s="30" t="s">
        <v>37</v>
      </c>
      <c r="C303" s="29">
        <f>SUM(C299:C302)</f>
        <v>4750</v>
      </c>
      <c r="D303" s="30"/>
      <c r="E303" s="30"/>
      <c r="F303" s="3">
        <f t="shared" si="10"/>
        <v>3182500000</v>
      </c>
    </row>
    <row r="304" spans="2:6" x14ac:dyDescent="0.2">
      <c r="B304" s="9" t="s">
        <v>46</v>
      </c>
      <c r="C304" s="3">
        <v>165</v>
      </c>
      <c r="D304" s="3"/>
      <c r="E304" s="3"/>
      <c r="F304" s="3">
        <f t="shared" si="10"/>
        <v>110550000</v>
      </c>
    </row>
    <row r="305" spans="2:6" x14ac:dyDescent="0.2">
      <c r="B305" s="3" t="s">
        <v>47</v>
      </c>
      <c r="C305" s="3">
        <v>25</v>
      </c>
      <c r="D305" s="3"/>
      <c r="E305" s="3"/>
      <c r="F305" s="3">
        <f t="shared" si="10"/>
        <v>16750000</v>
      </c>
    </row>
    <row r="306" spans="2:6" x14ac:dyDescent="0.2">
      <c r="B306" s="30" t="s">
        <v>48</v>
      </c>
      <c r="C306" s="29">
        <f>SUM(C303:C305)</f>
        <v>4940</v>
      </c>
      <c r="D306" s="29">
        <v>650000</v>
      </c>
      <c r="E306" s="29">
        <v>20000</v>
      </c>
      <c r="F306" s="29">
        <f>SUM(F299:F305)</f>
        <v>6492300000</v>
      </c>
    </row>
    <row r="307" spans="2:6" x14ac:dyDescent="0.2">
      <c r="B307" s="3" t="s">
        <v>50</v>
      </c>
      <c r="C307" s="11">
        <v>444</v>
      </c>
      <c r="D307" s="11"/>
      <c r="E307" s="11"/>
      <c r="F307" s="11"/>
    </row>
    <row r="308" spans="2:6" x14ac:dyDescent="0.2">
      <c r="B308" s="3" t="s">
        <v>49</v>
      </c>
      <c r="C308" s="12">
        <f>SUM(C306:C307)</f>
        <v>5384</v>
      </c>
      <c r="D308" s="11"/>
      <c r="E308" s="11"/>
      <c r="F308" s="11"/>
    </row>
    <row r="312" spans="2:6" ht="21" x14ac:dyDescent="0.2">
      <c r="B312" s="106" t="s">
        <v>58</v>
      </c>
      <c r="C312" s="106"/>
      <c r="D312" s="106"/>
      <c r="E312" s="106"/>
      <c r="F312" s="106"/>
    </row>
    <row r="313" spans="2:6" x14ac:dyDescent="0.2">
      <c r="B313" s="9" t="s">
        <v>12</v>
      </c>
      <c r="C313" s="32" t="s">
        <v>15</v>
      </c>
      <c r="D313" s="32" t="s">
        <v>16</v>
      </c>
      <c r="E313" s="32" t="s">
        <v>17</v>
      </c>
      <c r="F313" s="32" t="s">
        <v>18</v>
      </c>
    </row>
    <row r="314" spans="2:6" x14ac:dyDescent="0.2">
      <c r="B314" s="9"/>
      <c r="C314" s="3">
        <v>2618</v>
      </c>
      <c r="D314" s="3"/>
      <c r="E314" s="3"/>
      <c r="F314" s="3">
        <f>C314*670000</f>
        <v>1754060000</v>
      </c>
    </row>
    <row r="315" spans="2:6" x14ac:dyDescent="0.2">
      <c r="B315" s="9"/>
      <c r="C315" s="3">
        <v>620</v>
      </c>
      <c r="D315" s="3"/>
      <c r="E315" s="3"/>
      <c r="F315" s="3">
        <f t="shared" ref="F315:F323" si="11">C315*670000</f>
        <v>415400000</v>
      </c>
    </row>
    <row r="316" spans="2:6" x14ac:dyDescent="0.2">
      <c r="B316" s="9"/>
      <c r="C316" s="3">
        <v>1290</v>
      </c>
      <c r="D316" s="3"/>
      <c r="E316" s="3"/>
      <c r="F316" s="3">
        <f t="shared" si="11"/>
        <v>864300000</v>
      </c>
    </row>
    <row r="317" spans="2:6" x14ac:dyDescent="0.2">
      <c r="B317" s="9"/>
      <c r="C317" s="3">
        <v>620</v>
      </c>
      <c r="D317" s="3"/>
      <c r="E317" s="3"/>
      <c r="F317" s="3">
        <f t="shared" si="11"/>
        <v>415400000</v>
      </c>
    </row>
    <row r="318" spans="2:6" x14ac:dyDescent="0.2">
      <c r="B318" s="9"/>
      <c r="C318" s="33">
        <v>400</v>
      </c>
      <c r="D318" s="34"/>
      <c r="E318" s="34"/>
      <c r="F318" s="3">
        <f t="shared" si="11"/>
        <v>268000000</v>
      </c>
    </row>
    <row r="319" spans="2:6" x14ac:dyDescent="0.2">
      <c r="B319" s="32" t="s">
        <v>37</v>
      </c>
      <c r="C319" s="31">
        <f>SUM(C314:C318)</f>
        <v>5548</v>
      </c>
      <c r="D319" s="31"/>
      <c r="E319" s="31"/>
      <c r="F319" s="31">
        <f t="shared" si="11"/>
        <v>3717160000</v>
      </c>
    </row>
    <row r="320" spans="2:6" x14ac:dyDescent="0.2">
      <c r="B320" s="3" t="s">
        <v>40</v>
      </c>
      <c r="C320" s="3">
        <v>10</v>
      </c>
      <c r="D320" s="3"/>
      <c r="E320" s="3"/>
      <c r="F320" s="3">
        <f t="shared" si="11"/>
        <v>6700000</v>
      </c>
    </row>
    <row r="321" spans="2:6" x14ac:dyDescent="0.2">
      <c r="B321" s="34" t="s">
        <v>51</v>
      </c>
      <c r="C321" s="33">
        <v>76</v>
      </c>
      <c r="D321" s="33"/>
      <c r="E321" s="33"/>
      <c r="F321" s="3">
        <f t="shared" si="11"/>
        <v>50920000</v>
      </c>
    </row>
    <row r="322" spans="2:6" x14ac:dyDescent="0.2">
      <c r="B322" s="3" t="s">
        <v>52</v>
      </c>
      <c r="C322" s="11"/>
      <c r="D322" s="11"/>
      <c r="E322" s="11"/>
      <c r="F322" s="3">
        <f t="shared" si="11"/>
        <v>0</v>
      </c>
    </row>
    <row r="323" spans="2:6" x14ac:dyDescent="0.2">
      <c r="B323" s="32" t="s">
        <v>53</v>
      </c>
      <c r="C323" s="32">
        <f>SUM(C319:C321)</f>
        <v>5634</v>
      </c>
      <c r="D323" s="32"/>
      <c r="E323" s="32"/>
      <c r="F323" s="31">
        <f t="shared" si="11"/>
        <v>3774780000</v>
      </c>
    </row>
  </sheetData>
  <mergeCells count="12">
    <mergeCell ref="B312:F312"/>
    <mergeCell ref="B185:F185"/>
    <mergeCell ref="B150:F150"/>
    <mergeCell ref="B116:F116"/>
    <mergeCell ref="B2:F2"/>
    <mergeCell ref="B39:F39"/>
    <mergeCell ref="B66:F66"/>
    <mergeCell ref="B90:F90"/>
    <mergeCell ref="B220:F220"/>
    <mergeCell ref="B251:F251"/>
    <mergeCell ref="B284:F284"/>
    <mergeCell ref="B297:F297"/>
  </mergeCells>
  <phoneticPr fontId="0" type="noConversion"/>
  <pageMargins left="1.1811023622047245" right="0.78740157480314965" top="0.19685039370078741" bottom="0.19685039370078741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0"/>
  <sheetViews>
    <sheetView zoomScale="80" zoomScaleNormal="80" workbookViewId="0">
      <selection activeCell="J85" sqref="J85"/>
    </sheetView>
  </sheetViews>
  <sheetFormatPr defaultColWidth="9.140625" defaultRowHeight="15.75" x14ac:dyDescent="0.4"/>
  <cols>
    <col min="1" max="1" width="13.140625" style="2" customWidth="1"/>
    <col min="2" max="9" width="11" style="2" customWidth="1"/>
    <col min="10" max="10" width="24.140625" style="2" customWidth="1"/>
    <col min="11" max="11" width="27.85546875" style="2" customWidth="1"/>
    <col min="12" max="12" width="23.85546875" style="2" customWidth="1"/>
    <col min="13" max="13" width="19.28515625" style="2" customWidth="1"/>
    <col min="14" max="16" width="19" style="2" customWidth="1"/>
    <col min="17" max="16384" width="9.140625" style="2"/>
  </cols>
  <sheetData>
    <row r="2" spans="2:16" ht="85.5" customHeight="1" x14ac:dyDescent="0.4"/>
    <row r="3" spans="2:16" ht="24" x14ac:dyDescent="0.6">
      <c r="B3" s="107" t="s">
        <v>75</v>
      </c>
      <c r="C3" s="107"/>
      <c r="D3" s="107"/>
      <c r="E3" s="107"/>
      <c r="F3" s="107"/>
      <c r="G3" s="107"/>
      <c r="H3" s="107"/>
      <c r="I3" s="107"/>
      <c r="J3" s="107"/>
      <c r="L3" s="107" t="s">
        <v>197</v>
      </c>
      <c r="M3" s="107"/>
      <c r="N3" s="107"/>
      <c r="O3" s="107"/>
      <c r="P3" s="107"/>
    </row>
    <row r="5" spans="2:16" ht="35.25" customHeight="1" x14ac:dyDescent="0.4">
      <c r="B5" s="108" t="s">
        <v>12</v>
      </c>
      <c r="C5" s="108" t="s">
        <v>196</v>
      </c>
      <c r="D5" s="108"/>
      <c r="E5" s="108"/>
      <c r="F5" s="108"/>
      <c r="G5" s="108"/>
      <c r="H5" s="108"/>
      <c r="I5" s="108"/>
      <c r="J5" s="108"/>
      <c r="L5" s="108" t="s">
        <v>12</v>
      </c>
      <c r="M5" s="108" t="s">
        <v>20</v>
      </c>
      <c r="N5" s="108"/>
      <c r="O5" s="108"/>
      <c r="P5" s="108"/>
    </row>
    <row r="6" spans="2:16" ht="22.5" customHeight="1" x14ac:dyDescent="0.4">
      <c r="B6" s="108"/>
      <c r="C6" s="108" t="s">
        <v>13</v>
      </c>
      <c r="D6" s="108"/>
      <c r="E6" s="108"/>
      <c r="F6" s="108"/>
      <c r="G6" s="108" t="s">
        <v>14</v>
      </c>
      <c r="H6" s="108"/>
      <c r="I6" s="108"/>
      <c r="J6" s="108"/>
      <c r="L6" s="108"/>
      <c r="M6" s="108" t="s">
        <v>23</v>
      </c>
      <c r="N6" s="108"/>
      <c r="O6" s="108"/>
      <c r="P6" s="108"/>
    </row>
    <row r="7" spans="2:16" ht="63" customHeight="1" x14ac:dyDescent="0.4">
      <c r="B7" s="108"/>
      <c r="C7" s="81" t="s">
        <v>15</v>
      </c>
      <c r="D7" s="81" t="s">
        <v>16</v>
      </c>
      <c r="E7" s="81" t="s">
        <v>17</v>
      </c>
      <c r="F7" s="81" t="s">
        <v>18</v>
      </c>
      <c r="G7" s="81" t="s">
        <v>15</v>
      </c>
      <c r="H7" s="81" t="s">
        <v>16</v>
      </c>
      <c r="I7" s="81" t="s">
        <v>17</v>
      </c>
      <c r="J7" s="81" t="s">
        <v>18</v>
      </c>
      <c r="L7" s="108"/>
      <c r="M7" s="81" t="s">
        <v>15</v>
      </c>
      <c r="N7" s="81" t="s">
        <v>16</v>
      </c>
      <c r="O7" s="81" t="s">
        <v>17</v>
      </c>
      <c r="P7" s="81" t="s">
        <v>18</v>
      </c>
    </row>
    <row r="8" spans="2:16" x14ac:dyDescent="0.4">
      <c r="B8" s="82" t="s">
        <v>0</v>
      </c>
      <c r="C8" s="71">
        <v>920</v>
      </c>
      <c r="D8" s="71"/>
      <c r="E8" s="71"/>
      <c r="F8" s="71">
        <f>C8*0</f>
        <v>0</v>
      </c>
      <c r="G8" s="71">
        <v>0</v>
      </c>
      <c r="H8" s="71"/>
      <c r="I8" s="71"/>
      <c r="J8" s="71">
        <v>0</v>
      </c>
      <c r="L8" s="82" t="s">
        <v>0</v>
      </c>
      <c r="M8" s="71">
        <v>970</v>
      </c>
      <c r="N8" s="71"/>
      <c r="O8" s="71"/>
      <c r="P8" s="71">
        <f>M8*0</f>
        <v>0</v>
      </c>
    </row>
    <row r="9" spans="2:16" x14ac:dyDescent="0.4">
      <c r="B9" s="82" t="s">
        <v>1</v>
      </c>
      <c r="C9" s="71">
        <v>1050</v>
      </c>
      <c r="D9" s="71"/>
      <c r="E9" s="71"/>
      <c r="F9" s="71">
        <f t="shared" ref="F9:F19" si="0">C9*0</f>
        <v>0</v>
      </c>
      <c r="G9" s="71">
        <v>0</v>
      </c>
      <c r="H9" s="71"/>
      <c r="I9" s="71"/>
      <c r="J9" s="71">
        <v>0</v>
      </c>
      <c r="L9" s="82" t="s">
        <v>1</v>
      </c>
      <c r="M9" s="71">
        <v>1050</v>
      </c>
      <c r="N9" s="71"/>
      <c r="O9" s="71"/>
      <c r="P9" s="71">
        <f t="shared" ref="P9:P19" si="1">M9*0</f>
        <v>0</v>
      </c>
    </row>
    <row r="10" spans="2:16" x14ac:dyDescent="0.4">
      <c r="B10" s="82" t="s">
        <v>2</v>
      </c>
      <c r="C10" s="71">
        <v>1160</v>
      </c>
      <c r="D10" s="71"/>
      <c r="E10" s="71"/>
      <c r="F10" s="71">
        <f t="shared" si="0"/>
        <v>0</v>
      </c>
      <c r="G10" s="71">
        <v>0</v>
      </c>
      <c r="H10" s="71"/>
      <c r="I10" s="71"/>
      <c r="J10" s="71">
        <v>0</v>
      </c>
      <c r="L10" s="82" t="s">
        <v>2</v>
      </c>
      <c r="M10" s="71">
        <v>1070</v>
      </c>
      <c r="N10" s="71"/>
      <c r="O10" s="71"/>
      <c r="P10" s="71">
        <f t="shared" si="1"/>
        <v>0</v>
      </c>
    </row>
    <row r="11" spans="2:16" x14ac:dyDescent="0.4">
      <c r="B11" s="82" t="s">
        <v>3</v>
      </c>
      <c r="C11" s="71">
        <v>1620</v>
      </c>
      <c r="D11" s="71"/>
      <c r="E11" s="71"/>
      <c r="F11" s="71">
        <f t="shared" si="0"/>
        <v>0</v>
      </c>
      <c r="G11" s="71">
        <v>0</v>
      </c>
      <c r="H11" s="71"/>
      <c r="I11" s="71"/>
      <c r="J11" s="71">
        <v>0</v>
      </c>
      <c r="L11" s="82" t="s">
        <v>3</v>
      </c>
      <c r="M11" s="71">
        <v>950</v>
      </c>
      <c r="N11" s="71"/>
      <c r="O11" s="71"/>
      <c r="P11" s="71">
        <f t="shared" si="1"/>
        <v>0</v>
      </c>
    </row>
    <row r="12" spans="2:16" x14ac:dyDescent="0.4">
      <c r="B12" s="82" t="s">
        <v>4</v>
      </c>
      <c r="C12" s="71">
        <v>1710</v>
      </c>
      <c r="D12" s="71"/>
      <c r="E12" s="71"/>
      <c r="F12" s="71">
        <f t="shared" si="0"/>
        <v>0</v>
      </c>
      <c r="G12" s="71">
        <v>0</v>
      </c>
      <c r="H12" s="71"/>
      <c r="I12" s="71"/>
      <c r="J12" s="71">
        <v>0</v>
      </c>
      <c r="L12" s="82" t="s">
        <v>4</v>
      </c>
      <c r="M12" s="71">
        <v>1010</v>
      </c>
      <c r="N12" s="71"/>
      <c r="O12" s="71"/>
      <c r="P12" s="71">
        <f t="shared" si="1"/>
        <v>0</v>
      </c>
    </row>
    <row r="13" spans="2:16" x14ac:dyDescent="0.4">
      <c r="B13" s="82" t="s">
        <v>5</v>
      </c>
      <c r="C13" s="71">
        <v>1680</v>
      </c>
      <c r="D13" s="71"/>
      <c r="E13" s="71"/>
      <c r="F13" s="71">
        <f t="shared" si="0"/>
        <v>0</v>
      </c>
      <c r="G13" s="71">
        <v>0</v>
      </c>
      <c r="H13" s="71"/>
      <c r="I13" s="71"/>
      <c r="J13" s="71">
        <v>0</v>
      </c>
      <c r="L13" s="82" t="s">
        <v>5</v>
      </c>
      <c r="M13" s="71">
        <v>1130</v>
      </c>
      <c r="N13" s="71"/>
      <c r="O13" s="71"/>
      <c r="P13" s="71">
        <f t="shared" si="1"/>
        <v>0</v>
      </c>
    </row>
    <row r="14" spans="2:16" x14ac:dyDescent="0.4">
      <c r="B14" s="82" t="s">
        <v>6</v>
      </c>
      <c r="C14" s="71">
        <v>1860</v>
      </c>
      <c r="D14" s="71"/>
      <c r="E14" s="71"/>
      <c r="F14" s="71">
        <f t="shared" si="0"/>
        <v>0</v>
      </c>
      <c r="G14" s="71">
        <v>0</v>
      </c>
      <c r="H14" s="71"/>
      <c r="I14" s="71"/>
      <c r="J14" s="71">
        <v>0</v>
      </c>
      <c r="L14" s="82" t="s">
        <v>6</v>
      </c>
      <c r="M14" s="71">
        <v>1070</v>
      </c>
      <c r="N14" s="71"/>
      <c r="O14" s="71"/>
      <c r="P14" s="71">
        <f t="shared" si="1"/>
        <v>0</v>
      </c>
    </row>
    <row r="15" spans="2:16" x14ac:dyDescent="0.4">
      <c r="B15" s="82" t="s">
        <v>7</v>
      </c>
      <c r="C15" s="71">
        <v>1150</v>
      </c>
      <c r="D15" s="71"/>
      <c r="E15" s="71"/>
      <c r="F15" s="71">
        <f t="shared" si="0"/>
        <v>0</v>
      </c>
      <c r="G15" s="71">
        <v>0</v>
      </c>
      <c r="H15" s="71"/>
      <c r="I15" s="71"/>
      <c r="J15" s="71">
        <v>0</v>
      </c>
      <c r="L15" s="82" t="s">
        <v>7</v>
      </c>
      <c r="M15" s="71">
        <v>540</v>
      </c>
      <c r="N15" s="71"/>
      <c r="O15" s="71"/>
      <c r="P15" s="71">
        <f t="shared" si="1"/>
        <v>0</v>
      </c>
    </row>
    <row r="16" spans="2:16" x14ac:dyDescent="0.4">
      <c r="B16" s="82" t="s">
        <v>8</v>
      </c>
      <c r="C16" s="71">
        <v>730</v>
      </c>
      <c r="D16" s="71"/>
      <c r="E16" s="71"/>
      <c r="F16" s="71">
        <f t="shared" si="0"/>
        <v>0</v>
      </c>
      <c r="G16" s="71">
        <v>0</v>
      </c>
      <c r="H16" s="71"/>
      <c r="I16" s="71"/>
      <c r="J16" s="71">
        <f>G16*670000</f>
        <v>0</v>
      </c>
      <c r="L16" s="82" t="s">
        <v>8</v>
      </c>
      <c r="M16" s="71">
        <v>380</v>
      </c>
      <c r="N16" s="71"/>
      <c r="O16" s="71"/>
      <c r="P16" s="71">
        <f t="shared" si="1"/>
        <v>0</v>
      </c>
    </row>
    <row r="17" spans="2:16" x14ac:dyDescent="0.4">
      <c r="B17" s="82" t="s">
        <v>9</v>
      </c>
      <c r="C17" s="71"/>
      <c r="D17" s="71"/>
      <c r="E17" s="71"/>
      <c r="F17" s="71">
        <f t="shared" si="0"/>
        <v>0</v>
      </c>
      <c r="G17" s="71">
        <v>0</v>
      </c>
      <c r="H17" s="71"/>
      <c r="I17" s="71"/>
      <c r="J17" s="71">
        <v>0</v>
      </c>
      <c r="L17" s="82" t="s">
        <v>9</v>
      </c>
      <c r="M17" s="71"/>
      <c r="N17" s="71"/>
      <c r="O17" s="71"/>
      <c r="P17" s="71">
        <f t="shared" si="1"/>
        <v>0</v>
      </c>
    </row>
    <row r="18" spans="2:16" x14ac:dyDescent="0.4">
      <c r="B18" s="82" t="s">
        <v>10</v>
      </c>
      <c r="C18" s="71"/>
      <c r="D18" s="71"/>
      <c r="E18" s="71"/>
      <c r="F18" s="71">
        <f t="shared" si="0"/>
        <v>0</v>
      </c>
      <c r="G18" s="71">
        <v>0</v>
      </c>
      <c r="H18" s="71"/>
      <c r="I18" s="71"/>
      <c r="J18" s="71">
        <v>0</v>
      </c>
      <c r="L18" s="82" t="s">
        <v>10</v>
      </c>
      <c r="M18" s="71"/>
      <c r="N18" s="71"/>
      <c r="O18" s="71"/>
      <c r="P18" s="71">
        <f t="shared" si="1"/>
        <v>0</v>
      </c>
    </row>
    <row r="19" spans="2:16" x14ac:dyDescent="0.4">
      <c r="B19" s="82" t="s">
        <v>11</v>
      </c>
      <c r="C19" s="71"/>
      <c r="D19" s="71"/>
      <c r="E19" s="71"/>
      <c r="F19" s="71">
        <f t="shared" si="0"/>
        <v>0</v>
      </c>
      <c r="G19" s="71">
        <v>0</v>
      </c>
      <c r="H19" s="71"/>
      <c r="I19" s="71"/>
      <c r="J19" s="71"/>
      <c r="L19" s="82" t="s">
        <v>11</v>
      </c>
      <c r="M19" s="71"/>
      <c r="N19" s="71"/>
      <c r="O19" s="71"/>
      <c r="P19" s="71">
        <f t="shared" si="1"/>
        <v>0</v>
      </c>
    </row>
    <row r="20" spans="2:16" x14ac:dyDescent="0.4">
      <c r="B20" s="82" t="s">
        <v>19</v>
      </c>
      <c r="C20" s="83">
        <f>SUM(C8:C19)</f>
        <v>11880</v>
      </c>
      <c r="D20" s="83"/>
      <c r="E20" s="83"/>
      <c r="F20" s="83">
        <f>SUM(F8:F19)</f>
        <v>0</v>
      </c>
      <c r="G20" s="83">
        <f>SUM(G8:G19)</f>
        <v>0</v>
      </c>
      <c r="H20" s="83"/>
      <c r="I20" s="83"/>
      <c r="J20" s="83">
        <f>SUM(J8:J19)</f>
        <v>0</v>
      </c>
      <c r="L20" s="82" t="s">
        <v>19</v>
      </c>
      <c r="M20" s="83">
        <f>SUM(M8:M19)</f>
        <v>8170</v>
      </c>
      <c r="N20" s="83"/>
      <c r="O20" s="83"/>
      <c r="P20" s="83">
        <f>SUM(P8:P19)</f>
        <v>0</v>
      </c>
    </row>
  </sheetData>
  <mergeCells count="9">
    <mergeCell ref="L3:P3"/>
    <mergeCell ref="L5:L7"/>
    <mergeCell ref="M5:P5"/>
    <mergeCell ref="M6:P6"/>
    <mergeCell ref="B3:J3"/>
    <mergeCell ref="B5:B7"/>
    <mergeCell ref="C5:J5"/>
    <mergeCell ref="C6:F6"/>
    <mergeCell ref="G6:J6"/>
  </mergeCells>
  <phoneticPr fontId="1" type="noConversion"/>
  <pageMargins left="0.39370078740157483" right="0.39370078740157483" top="0.78740157480314965" bottom="0.78740157480314965" header="0" footer="0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6"/>
  <sheetViews>
    <sheetView topLeftCell="H1" zoomScale="89" zoomScaleNormal="89" workbookViewId="0">
      <selection activeCell="F7" sqref="F7"/>
    </sheetView>
  </sheetViews>
  <sheetFormatPr defaultColWidth="9.140625" defaultRowHeight="15.75" x14ac:dyDescent="0.4"/>
  <cols>
    <col min="1" max="2" width="9.140625" style="4"/>
    <col min="3" max="5" width="26.7109375" style="4" customWidth="1"/>
    <col min="6" max="6" width="28.42578125" style="4" customWidth="1"/>
    <col min="7" max="7" width="18.5703125" style="4" customWidth="1"/>
    <col min="8" max="8" width="10.85546875" style="4" customWidth="1"/>
    <col min="9" max="18" width="11.28515625" style="4" customWidth="1"/>
    <col min="19" max="19" width="9.140625" style="4"/>
    <col min="20" max="20" width="10.85546875" style="4" bestFit="1" customWidth="1"/>
    <col min="21" max="16384" width="9.140625" style="4"/>
  </cols>
  <sheetData>
    <row r="1" spans="2:20" ht="123.75" customHeight="1" x14ac:dyDescent="0.4"/>
    <row r="2" spans="2:20" ht="24" x14ac:dyDescent="0.6">
      <c r="B2" s="110" t="s">
        <v>198</v>
      </c>
      <c r="C2" s="110"/>
      <c r="D2" s="110"/>
      <c r="E2" s="110"/>
      <c r="F2" s="110"/>
      <c r="J2" s="111" t="s">
        <v>199</v>
      </c>
      <c r="K2" s="111"/>
      <c r="L2" s="111"/>
      <c r="M2" s="111"/>
      <c r="N2" s="111"/>
      <c r="O2" s="111"/>
      <c r="P2" s="111"/>
      <c r="Q2" s="111"/>
      <c r="R2" s="111"/>
    </row>
    <row r="3" spans="2:20" x14ac:dyDescent="0.4">
      <c r="B3" s="67"/>
      <c r="C3" s="67"/>
      <c r="D3" s="67"/>
      <c r="E3" s="67"/>
      <c r="F3" s="67"/>
      <c r="J3" s="74"/>
      <c r="K3" s="74"/>
      <c r="L3" s="74"/>
      <c r="M3" s="74"/>
      <c r="N3" s="74"/>
      <c r="O3" s="74"/>
      <c r="P3" s="74"/>
      <c r="Q3" s="74"/>
      <c r="R3" s="74"/>
    </row>
    <row r="4" spans="2:20" x14ac:dyDescent="0.4">
      <c r="B4" s="109" t="s">
        <v>12</v>
      </c>
      <c r="C4" s="109" t="s">
        <v>21</v>
      </c>
      <c r="D4" s="109"/>
      <c r="E4" s="109"/>
      <c r="F4" s="109"/>
      <c r="J4" s="112" t="s">
        <v>12</v>
      </c>
      <c r="K4" s="112" t="s">
        <v>22</v>
      </c>
      <c r="L4" s="112"/>
      <c r="M4" s="112"/>
      <c r="N4" s="112"/>
      <c r="O4" s="112"/>
      <c r="P4" s="112"/>
      <c r="Q4" s="112"/>
      <c r="R4" s="112"/>
    </row>
    <row r="5" spans="2:20" x14ac:dyDescent="0.4">
      <c r="B5" s="109"/>
      <c r="C5" s="109" t="s">
        <v>23</v>
      </c>
      <c r="D5" s="109"/>
      <c r="E5" s="109"/>
      <c r="F5" s="109"/>
      <c r="J5" s="112"/>
      <c r="K5" s="112" t="s">
        <v>13</v>
      </c>
      <c r="L5" s="112"/>
      <c r="M5" s="112"/>
      <c r="N5" s="112"/>
      <c r="O5" s="112" t="s">
        <v>14</v>
      </c>
      <c r="P5" s="112"/>
      <c r="Q5" s="112"/>
      <c r="R5" s="112"/>
    </row>
    <row r="6" spans="2:20" ht="63.75" customHeight="1" x14ac:dyDescent="0.4">
      <c r="B6" s="109"/>
      <c r="C6" s="68" t="s">
        <v>15</v>
      </c>
      <c r="D6" s="68" t="s">
        <v>16</v>
      </c>
      <c r="E6" s="68" t="s">
        <v>17</v>
      </c>
      <c r="F6" s="68" t="s">
        <v>18</v>
      </c>
      <c r="J6" s="112"/>
      <c r="K6" s="75" t="s">
        <v>15</v>
      </c>
      <c r="L6" s="75" t="s">
        <v>16</v>
      </c>
      <c r="M6" s="75" t="s">
        <v>17</v>
      </c>
      <c r="N6" s="75" t="s">
        <v>18</v>
      </c>
      <c r="O6" s="75" t="s">
        <v>15</v>
      </c>
      <c r="P6" s="75" t="s">
        <v>16</v>
      </c>
      <c r="Q6" s="75" t="s">
        <v>17</v>
      </c>
      <c r="R6" s="75" t="s">
        <v>18</v>
      </c>
    </row>
    <row r="7" spans="2:20" x14ac:dyDescent="0.4">
      <c r="B7" s="69" t="s">
        <v>0</v>
      </c>
      <c r="C7" s="70">
        <v>810</v>
      </c>
      <c r="D7" s="70"/>
      <c r="E7" s="70"/>
      <c r="F7" s="71">
        <f>C7*0</f>
        <v>0</v>
      </c>
      <c r="J7" s="76" t="s">
        <v>0</v>
      </c>
      <c r="K7" s="77">
        <v>510</v>
      </c>
      <c r="L7" s="77"/>
      <c r="M7" s="77"/>
      <c r="N7" s="78">
        <f>K7*0</f>
        <v>0</v>
      </c>
      <c r="O7" s="77">
        <v>0</v>
      </c>
      <c r="P7" s="77"/>
      <c r="Q7" s="77"/>
      <c r="R7" s="78">
        <f>O7*670000</f>
        <v>0</v>
      </c>
    </row>
    <row r="8" spans="2:20" x14ac:dyDescent="0.4">
      <c r="B8" s="69" t="s">
        <v>1</v>
      </c>
      <c r="C8" s="70">
        <v>1220</v>
      </c>
      <c r="D8" s="70"/>
      <c r="E8" s="70"/>
      <c r="F8" s="71">
        <f t="shared" ref="F8:F18" si="0">C8*0</f>
        <v>0</v>
      </c>
      <c r="J8" s="76" t="s">
        <v>1</v>
      </c>
      <c r="K8" s="77">
        <v>750</v>
      </c>
      <c r="L8" s="77"/>
      <c r="M8" s="77"/>
      <c r="N8" s="78">
        <f t="shared" ref="N8:N18" si="1">K8*0</f>
        <v>0</v>
      </c>
      <c r="O8" s="77">
        <v>0</v>
      </c>
      <c r="P8" s="77"/>
      <c r="Q8" s="77"/>
      <c r="R8" s="78">
        <f t="shared" ref="R8:R9" si="2">O8*670000</f>
        <v>0</v>
      </c>
    </row>
    <row r="9" spans="2:20" x14ac:dyDescent="0.4">
      <c r="B9" s="69" t="s">
        <v>2</v>
      </c>
      <c r="C9" s="70">
        <v>1240</v>
      </c>
      <c r="D9" s="70"/>
      <c r="E9" s="70"/>
      <c r="F9" s="71">
        <f t="shared" si="0"/>
        <v>0</v>
      </c>
      <c r="J9" s="76" t="s">
        <v>2</v>
      </c>
      <c r="K9" s="77">
        <v>1050</v>
      </c>
      <c r="L9" s="77"/>
      <c r="M9" s="77"/>
      <c r="N9" s="78">
        <f t="shared" si="1"/>
        <v>0</v>
      </c>
      <c r="O9" s="77">
        <v>0</v>
      </c>
      <c r="P9" s="77"/>
      <c r="Q9" s="77"/>
      <c r="R9" s="78">
        <f t="shared" si="2"/>
        <v>0</v>
      </c>
    </row>
    <row r="10" spans="2:20" x14ac:dyDescent="0.4">
      <c r="B10" s="69" t="s">
        <v>3</v>
      </c>
      <c r="C10" s="70">
        <v>1100</v>
      </c>
      <c r="D10" s="70"/>
      <c r="E10" s="70"/>
      <c r="F10" s="71">
        <f t="shared" si="0"/>
        <v>0</v>
      </c>
      <c r="J10" s="76" t="s">
        <v>3</v>
      </c>
      <c r="K10" s="77">
        <v>900</v>
      </c>
      <c r="L10" s="77"/>
      <c r="M10" s="77"/>
      <c r="N10" s="78">
        <f t="shared" si="1"/>
        <v>0</v>
      </c>
      <c r="O10" s="77">
        <v>0</v>
      </c>
      <c r="P10" s="77"/>
      <c r="Q10" s="77"/>
      <c r="R10" s="78"/>
    </row>
    <row r="11" spans="2:20" x14ac:dyDescent="0.4">
      <c r="B11" s="69" t="s">
        <v>4</v>
      </c>
      <c r="C11" s="70">
        <v>1690</v>
      </c>
      <c r="D11" s="70"/>
      <c r="E11" s="70"/>
      <c r="F11" s="71">
        <f t="shared" si="0"/>
        <v>0</v>
      </c>
      <c r="J11" s="76" t="s">
        <v>4</v>
      </c>
      <c r="K11" s="77">
        <v>890</v>
      </c>
      <c r="L11" s="77"/>
      <c r="M11" s="77"/>
      <c r="N11" s="78">
        <f t="shared" si="1"/>
        <v>0</v>
      </c>
      <c r="O11" s="77"/>
      <c r="P11" s="77"/>
      <c r="Q11" s="77"/>
      <c r="R11" s="78"/>
    </row>
    <row r="12" spans="2:20" x14ac:dyDescent="0.4">
      <c r="B12" s="69" t="s">
        <v>5</v>
      </c>
      <c r="C12" s="70">
        <v>1540</v>
      </c>
      <c r="D12" s="70"/>
      <c r="E12" s="70"/>
      <c r="F12" s="71">
        <f t="shared" si="0"/>
        <v>0</v>
      </c>
      <c r="J12" s="76" t="s">
        <v>5</v>
      </c>
      <c r="K12" s="77">
        <v>1030</v>
      </c>
      <c r="L12" s="77"/>
      <c r="M12" s="77"/>
      <c r="N12" s="78">
        <f t="shared" si="1"/>
        <v>0</v>
      </c>
      <c r="O12" s="77"/>
      <c r="P12" s="77"/>
      <c r="Q12" s="77"/>
      <c r="R12" s="78"/>
    </row>
    <row r="13" spans="2:20" x14ac:dyDescent="0.4">
      <c r="B13" s="69" t="s">
        <v>6</v>
      </c>
      <c r="C13" s="70">
        <v>1550</v>
      </c>
      <c r="D13" s="70"/>
      <c r="E13" s="70"/>
      <c r="F13" s="71">
        <f t="shared" si="0"/>
        <v>0</v>
      </c>
      <c r="J13" s="76" t="s">
        <v>6</v>
      </c>
      <c r="K13" s="77">
        <v>970</v>
      </c>
      <c r="L13" s="77"/>
      <c r="M13" s="77"/>
      <c r="N13" s="78">
        <f t="shared" si="1"/>
        <v>0</v>
      </c>
      <c r="O13" s="77"/>
      <c r="P13" s="77"/>
      <c r="Q13" s="77"/>
      <c r="R13" s="78"/>
    </row>
    <row r="14" spans="2:20" x14ac:dyDescent="0.4">
      <c r="B14" s="69" t="s">
        <v>7</v>
      </c>
      <c r="C14" s="70">
        <v>770</v>
      </c>
      <c r="D14" s="70"/>
      <c r="E14" s="70"/>
      <c r="F14" s="71">
        <f t="shared" si="0"/>
        <v>0</v>
      </c>
      <c r="J14" s="76" t="s">
        <v>7</v>
      </c>
      <c r="K14" s="77">
        <v>540</v>
      </c>
      <c r="L14" s="77"/>
      <c r="M14" s="77"/>
      <c r="N14" s="78">
        <f t="shared" si="1"/>
        <v>0</v>
      </c>
      <c r="O14" s="77"/>
      <c r="P14" s="77"/>
      <c r="Q14" s="77"/>
      <c r="R14" s="78"/>
    </row>
    <row r="15" spans="2:20" x14ac:dyDescent="0.4">
      <c r="B15" s="69" t="s">
        <v>8</v>
      </c>
      <c r="C15" s="70">
        <v>310</v>
      </c>
      <c r="D15" s="70"/>
      <c r="E15" s="70"/>
      <c r="F15" s="71">
        <f t="shared" si="0"/>
        <v>0</v>
      </c>
      <c r="J15" s="76" t="s">
        <v>8</v>
      </c>
      <c r="K15" s="77">
        <v>290</v>
      </c>
      <c r="L15" s="77"/>
      <c r="M15" s="77"/>
      <c r="N15" s="78">
        <f t="shared" si="1"/>
        <v>0</v>
      </c>
      <c r="O15" s="77"/>
      <c r="P15" s="77"/>
      <c r="Q15" s="77"/>
      <c r="R15" s="78"/>
      <c r="T15" s="2"/>
    </row>
    <row r="16" spans="2:20" x14ac:dyDescent="0.4">
      <c r="B16" s="69" t="s">
        <v>9</v>
      </c>
      <c r="C16" s="70"/>
      <c r="D16" s="70"/>
      <c r="E16" s="70"/>
      <c r="F16" s="71">
        <f t="shared" si="0"/>
        <v>0</v>
      </c>
      <c r="J16" s="76" t="s">
        <v>9</v>
      </c>
      <c r="K16" s="77"/>
      <c r="L16" s="77"/>
      <c r="M16" s="77"/>
      <c r="N16" s="78">
        <f t="shared" si="1"/>
        <v>0</v>
      </c>
      <c r="O16" s="77"/>
      <c r="P16" s="77"/>
      <c r="Q16" s="77"/>
      <c r="R16" s="78"/>
    </row>
    <row r="17" spans="2:20" x14ac:dyDescent="0.4">
      <c r="B17" s="69" t="s">
        <v>10</v>
      </c>
      <c r="C17" s="70"/>
      <c r="D17" s="70"/>
      <c r="E17" s="70"/>
      <c r="F17" s="71">
        <f t="shared" si="0"/>
        <v>0</v>
      </c>
      <c r="J17" s="76" t="s">
        <v>10</v>
      </c>
      <c r="K17" s="77"/>
      <c r="L17" s="77"/>
      <c r="M17" s="77"/>
      <c r="N17" s="78">
        <f t="shared" si="1"/>
        <v>0</v>
      </c>
      <c r="O17" s="77"/>
      <c r="P17" s="77"/>
      <c r="Q17" s="77"/>
      <c r="R17" s="78"/>
    </row>
    <row r="18" spans="2:20" x14ac:dyDescent="0.4">
      <c r="B18" s="69" t="s">
        <v>11</v>
      </c>
      <c r="C18" s="70"/>
      <c r="D18" s="70"/>
      <c r="E18" s="70"/>
      <c r="F18" s="71">
        <f t="shared" si="0"/>
        <v>0</v>
      </c>
      <c r="J18" s="76" t="s">
        <v>11</v>
      </c>
      <c r="K18" s="77"/>
      <c r="L18" s="77"/>
      <c r="M18" s="77"/>
      <c r="N18" s="78">
        <f t="shared" si="1"/>
        <v>0</v>
      </c>
      <c r="O18" s="77"/>
      <c r="P18" s="77"/>
      <c r="Q18" s="77"/>
      <c r="R18" s="78"/>
    </row>
    <row r="19" spans="2:20" x14ac:dyDescent="0.4">
      <c r="B19" s="69" t="s">
        <v>19</v>
      </c>
      <c r="C19" s="72">
        <f>SUM(C7:C18)</f>
        <v>10230</v>
      </c>
      <c r="D19" s="72"/>
      <c r="E19" s="72"/>
      <c r="F19" s="73">
        <f>SUM(F7:F18)</f>
        <v>0</v>
      </c>
      <c r="J19" s="76" t="s">
        <v>19</v>
      </c>
      <c r="K19" s="79">
        <f>SUM(K7:K18)</f>
        <v>6930</v>
      </c>
      <c r="L19" s="79"/>
      <c r="M19" s="79"/>
      <c r="N19" s="80">
        <f>SUM(N7:N18)</f>
        <v>0</v>
      </c>
      <c r="O19" s="79">
        <f>SUM(O7:O18)</f>
        <v>0</v>
      </c>
      <c r="P19" s="79">
        <v>0</v>
      </c>
      <c r="Q19" s="79"/>
      <c r="R19" s="80">
        <f>SUM(R7:R18)</f>
        <v>0</v>
      </c>
    </row>
    <row r="20" spans="2:20" x14ac:dyDescent="0.4">
      <c r="T20" s="1"/>
    </row>
    <row r="23" spans="2:20" x14ac:dyDescent="0.4">
      <c r="C23" s="2"/>
      <c r="F23" s="2"/>
      <c r="Q23" s="7"/>
      <c r="R23" s="7"/>
    </row>
    <row r="26" spans="2:20" x14ac:dyDescent="0.4">
      <c r="E26" s="2"/>
    </row>
  </sheetData>
  <mergeCells count="9">
    <mergeCell ref="B4:B6"/>
    <mergeCell ref="B2:F2"/>
    <mergeCell ref="J2:R2"/>
    <mergeCell ref="J4:J6"/>
    <mergeCell ref="K4:R4"/>
    <mergeCell ref="K5:N5"/>
    <mergeCell ref="O5:R5"/>
    <mergeCell ref="C4:F4"/>
    <mergeCell ref="C5:F5"/>
  </mergeCells>
  <phoneticPr fontId="1" type="noConversion"/>
  <pageMargins left="0.39370078740157483" right="0.39370078740157483" top="0.78740157480314965" bottom="0.78740157480314965" header="0" footer="0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6"/>
  <sheetViews>
    <sheetView rightToLeft="1" topLeftCell="E1" zoomScaleNormal="100" workbookViewId="0">
      <selection activeCell="Y22" sqref="Y22"/>
    </sheetView>
  </sheetViews>
  <sheetFormatPr defaultColWidth="9.140625" defaultRowHeight="15.75" x14ac:dyDescent="0.4"/>
  <cols>
    <col min="1" max="2" width="9.140625" style="1"/>
    <col min="3" max="3" width="8.85546875" style="1" customWidth="1"/>
    <col min="4" max="4" width="7.7109375" style="1" customWidth="1"/>
    <col min="5" max="6" width="8.85546875" style="1" customWidth="1"/>
    <col min="7" max="7" width="7.7109375" style="1" customWidth="1"/>
    <col min="8" max="9" width="8.85546875" style="1" customWidth="1"/>
    <col min="10" max="10" width="7.7109375" style="1" customWidth="1"/>
    <col min="11" max="12" width="8.85546875" style="1" customWidth="1"/>
    <col min="13" max="13" width="7.7109375" style="1" customWidth="1"/>
    <col min="14" max="17" width="8.85546875" style="1" customWidth="1"/>
    <col min="18" max="18" width="8.85546875" style="87" customWidth="1"/>
    <col min="19" max="19" width="9.140625" style="1"/>
    <col min="20" max="20" width="10.85546875" style="1" customWidth="1"/>
    <col min="21" max="21" width="9.140625" style="1" customWidth="1"/>
    <col min="22" max="22" width="10.28515625" style="1" customWidth="1"/>
    <col min="23" max="23" width="9.28515625" style="1" customWidth="1"/>
    <col min="24" max="24" width="10.7109375" style="1" customWidth="1"/>
    <col min="25" max="25" width="20" style="1" customWidth="1"/>
    <col min="26" max="26" width="20.42578125" style="1" customWidth="1"/>
    <col min="27" max="27" width="20" style="1" customWidth="1"/>
    <col min="28" max="28" width="14.7109375" style="1" customWidth="1"/>
    <col min="29" max="29" width="9.140625" style="1"/>
    <col min="30" max="30" width="9.28515625" style="1" customWidth="1"/>
    <col min="31" max="16384" width="9.140625" style="1"/>
  </cols>
  <sheetData>
    <row r="1" spans="1:28" ht="28.5" customHeight="1" x14ac:dyDescent="0.4">
      <c r="A1" s="113" t="s">
        <v>226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88"/>
      <c r="S1" s="113" t="s">
        <v>227</v>
      </c>
      <c r="T1" s="114"/>
      <c r="U1" s="114"/>
      <c r="V1" s="114"/>
      <c r="W1" s="114"/>
      <c r="X1" s="114"/>
      <c r="Y1" s="114"/>
      <c r="Z1" s="114"/>
      <c r="AA1" s="114"/>
      <c r="AB1" s="115"/>
    </row>
    <row r="2" spans="1:28" ht="26.25" customHeight="1" x14ac:dyDescent="0.4">
      <c r="A2" s="116" t="s">
        <v>24</v>
      </c>
      <c r="B2" s="118" t="s">
        <v>25</v>
      </c>
      <c r="C2" s="120" t="s">
        <v>26</v>
      </c>
      <c r="D2" s="120"/>
      <c r="E2" s="120"/>
      <c r="F2" s="120" t="s">
        <v>27</v>
      </c>
      <c r="G2" s="120"/>
      <c r="H2" s="120"/>
      <c r="I2" s="120" t="s">
        <v>28</v>
      </c>
      <c r="J2" s="120"/>
      <c r="K2" s="120"/>
      <c r="L2" s="120" t="s">
        <v>29</v>
      </c>
      <c r="M2" s="120"/>
      <c r="N2" s="120"/>
      <c r="O2" s="120" t="s">
        <v>200</v>
      </c>
      <c r="P2" s="120"/>
      <c r="Q2" s="121"/>
      <c r="R2" s="48"/>
      <c r="S2" s="116" t="s">
        <v>24</v>
      </c>
      <c r="T2" s="120" t="s">
        <v>209</v>
      </c>
      <c r="U2" s="122" t="s">
        <v>204</v>
      </c>
      <c r="V2" s="120" t="s">
        <v>212</v>
      </c>
      <c r="W2" s="120" t="s">
        <v>204</v>
      </c>
      <c r="X2" s="122" t="s">
        <v>204</v>
      </c>
      <c r="Y2" s="120" t="s">
        <v>213</v>
      </c>
      <c r="Z2" s="122" t="s">
        <v>204</v>
      </c>
      <c r="AA2" s="122" t="s">
        <v>204</v>
      </c>
      <c r="AB2" s="123" t="s">
        <v>204</v>
      </c>
    </row>
    <row r="3" spans="1:28" ht="27.75" customHeight="1" x14ac:dyDescent="0.4">
      <c r="A3" s="117"/>
      <c r="B3" s="119"/>
      <c r="C3" s="97" t="s">
        <v>13</v>
      </c>
      <c r="D3" s="97" t="s">
        <v>14</v>
      </c>
      <c r="E3" s="97" t="s">
        <v>30</v>
      </c>
      <c r="F3" s="97" t="s">
        <v>13</v>
      </c>
      <c r="G3" s="97" t="s">
        <v>14</v>
      </c>
      <c r="H3" s="97" t="s">
        <v>30</v>
      </c>
      <c r="I3" s="97" t="s">
        <v>13</v>
      </c>
      <c r="J3" s="97" t="s">
        <v>14</v>
      </c>
      <c r="K3" s="97" t="s">
        <v>30</v>
      </c>
      <c r="L3" s="97" t="s">
        <v>13</v>
      </c>
      <c r="M3" s="97" t="s">
        <v>14</v>
      </c>
      <c r="N3" s="97" t="s">
        <v>30</v>
      </c>
      <c r="O3" s="97" t="s">
        <v>13</v>
      </c>
      <c r="P3" s="97" t="s">
        <v>14</v>
      </c>
      <c r="Q3" s="98" t="s">
        <v>30</v>
      </c>
      <c r="R3" s="48"/>
      <c r="S3" s="117" t="s">
        <v>204</v>
      </c>
      <c r="T3" s="97" t="s">
        <v>210</v>
      </c>
      <c r="U3" s="97" t="s">
        <v>211</v>
      </c>
      <c r="V3" s="97" t="s">
        <v>205</v>
      </c>
      <c r="W3" s="97" t="s">
        <v>203</v>
      </c>
      <c r="X3" s="97" t="s">
        <v>211</v>
      </c>
      <c r="Y3" s="97" t="s">
        <v>214</v>
      </c>
      <c r="Z3" s="97" t="s">
        <v>215</v>
      </c>
      <c r="AA3" s="97" t="s">
        <v>216</v>
      </c>
      <c r="AB3" s="98" t="s">
        <v>217</v>
      </c>
    </row>
    <row r="4" spans="1:28" ht="21" x14ac:dyDescent="0.4">
      <c r="A4" s="91" t="s">
        <v>0</v>
      </c>
      <c r="B4" s="92">
        <v>9160</v>
      </c>
      <c r="C4" s="92">
        <v>1010</v>
      </c>
      <c r="D4" s="92">
        <v>0</v>
      </c>
      <c r="E4" s="92">
        <f>SUM(C4:D4)</f>
        <v>1010</v>
      </c>
      <c r="F4" s="92">
        <v>710</v>
      </c>
      <c r="G4" s="92">
        <v>0</v>
      </c>
      <c r="H4" s="92">
        <f>SUM(F4:G4)</f>
        <v>710</v>
      </c>
      <c r="I4" s="92">
        <v>1100</v>
      </c>
      <c r="J4" s="92">
        <v>0</v>
      </c>
      <c r="K4" s="92">
        <f t="shared" ref="K4:K15" si="0">SUM(I4:J4)</f>
        <v>1100</v>
      </c>
      <c r="L4" s="92">
        <v>720</v>
      </c>
      <c r="M4" s="92">
        <v>0</v>
      </c>
      <c r="N4" s="92">
        <f>SUM(L4:M4)</f>
        <v>720</v>
      </c>
      <c r="O4" s="92">
        <v>0</v>
      </c>
      <c r="P4" s="92">
        <v>580</v>
      </c>
      <c r="Q4" s="93">
        <f>SUM(O4:P4)</f>
        <v>580</v>
      </c>
      <c r="R4" s="90"/>
      <c r="S4" s="91" t="s">
        <v>0</v>
      </c>
      <c r="T4" s="92">
        <v>21</v>
      </c>
      <c r="U4" s="92">
        <v>25</v>
      </c>
      <c r="V4" s="92">
        <v>14933</v>
      </c>
      <c r="W4" s="92">
        <v>0</v>
      </c>
      <c r="X4" s="92">
        <v>26760</v>
      </c>
      <c r="Y4" s="92" t="s">
        <v>229</v>
      </c>
      <c r="Z4" s="92" t="s">
        <v>228</v>
      </c>
      <c r="AA4" s="92" t="s">
        <v>228</v>
      </c>
      <c r="AB4" s="92"/>
    </row>
    <row r="5" spans="1:28" ht="21" x14ac:dyDescent="0.4">
      <c r="A5" s="94" t="s">
        <v>1</v>
      </c>
      <c r="B5" s="95">
        <v>13740</v>
      </c>
      <c r="C5" s="95">
        <v>1390</v>
      </c>
      <c r="D5" s="95">
        <v>0</v>
      </c>
      <c r="E5" s="95">
        <f t="shared" ref="E5:E15" si="1">SUM(C5:D5)</f>
        <v>1390</v>
      </c>
      <c r="F5" s="95">
        <v>1320</v>
      </c>
      <c r="G5" s="95">
        <v>0</v>
      </c>
      <c r="H5" s="95">
        <f t="shared" ref="H5:H15" si="2">SUM(F5:G5)</f>
        <v>1320</v>
      </c>
      <c r="I5" s="95">
        <v>1350</v>
      </c>
      <c r="J5" s="95">
        <v>0</v>
      </c>
      <c r="K5" s="95">
        <f t="shared" si="0"/>
        <v>1350</v>
      </c>
      <c r="L5" s="95">
        <v>1050</v>
      </c>
      <c r="M5" s="95">
        <v>0</v>
      </c>
      <c r="N5" s="95">
        <f>SUM(L5:M5)</f>
        <v>1050</v>
      </c>
      <c r="O5" s="95">
        <v>0</v>
      </c>
      <c r="P5" s="95">
        <v>720</v>
      </c>
      <c r="Q5" s="96">
        <f>SUM(O5:P5)</f>
        <v>720</v>
      </c>
      <c r="R5" s="89"/>
      <c r="S5" s="94" t="s">
        <v>1</v>
      </c>
      <c r="T5" s="95">
        <v>26</v>
      </c>
      <c r="U5" s="95">
        <v>30</v>
      </c>
      <c r="V5" s="95">
        <v>21765</v>
      </c>
      <c r="W5" s="95">
        <v>0</v>
      </c>
      <c r="X5" s="95">
        <v>41420</v>
      </c>
      <c r="Y5" s="95" t="s">
        <v>232</v>
      </c>
      <c r="Z5" s="95" t="s">
        <v>233</v>
      </c>
      <c r="AA5" s="95" t="s">
        <v>233</v>
      </c>
      <c r="AB5" s="95"/>
    </row>
    <row r="6" spans="1:28" ht="21" x14ac:dyDescent="0.4">
      <c r="A6" s="91" t="s">
        <v>2</v>
      </c>
      <c r="B6" s="92">
        <v>14300</v>
      </c>
      <c r="C6" s="92">
        <v>1590</v>
      </c>
      <c r="D6" s="92">
        <v>0</v>
      </c>
      <c r="E6" s="92">
        <f t="shared" si="1"/>
        <v>1590</v>
      </c>
      <c r="F6" s="92">
        <v>1260</v>
      </c>
      <c r="G6" s="92">
        <v>0</v>
      </c>
      <c r="H6" s="92">
        <f t="shared" si="2"/>
        <v>1260</v>
      </c>
      <c r="I6" s="92">
        <v>1800</v>
      </c>
      <c r="J6" s="92">
        <v>0</v>
      </c>
      <c r="K6" s="92">
        <f t="shared" si="0"/>
        <v>1800</v>
      </c>
      <c r="L6" s="92">
        <v>880</v>
      </c>
      <c r="M6" s="92">
        <v>0</v>
      </c>
      <c r="N6" s="92">
        <f t="shared" ref="N6:N15" si="3">SUM(L6:M6)</f>
        <v>880</v>
      </c>
      <c r="O6" s="92">
        <v>0</v>
      </c>
      <c r="P6" s="92">
        <v>600</v>
      </c>
      <c r="Q6" s="93">
        <f t="shared" ref="Q6:Q15" si="4">SUM(O6:P6)</f>
        <v>600</v>
      </c>
      <c r="R6" s="89"/>
      <c r="S6" s="91" t="s">
        <v>2</v>
      </c>
      <c r="T6" s="92">
        <v>27</v>
      </c>
      <c r="U6" s="92">
        <v>28</v>
      </c>
      <c r="V6" s="92">
        <v>22262</v>
      </c>
      <c r="W6" s="92">
        <v>0</v>
      </c>
      <c r="X6" s="92">
        <v>33050</v>
      </c>
      <c r="Y6" s="92" t="s">
        <v>204</v>
      </c>
      <c r="Z6" s="92" t="s">
        <v>204</v>
      </c>
      <c r="AA6" s="92" t="s">
        <v>233</v>
      </c>
      <c r="AB6" s="92"/>
    </row>
    <row r="7" spans="1:28" ht="21" x14ac:dyDescent="0.4">
      <c r="A7" s="94" t="s">
        <v>3</v>
      </c>
      <c r="B7" s="95">
        <v>7490</v>
      </c>
      <c r="C7" s="95">
        <v>620</v>
      </c>
      <c r="D7" s="95">
        <v>0</v>
      </c>
      <c r="E7" s="95">
        <f t="shared" si="1"/>
        <v>620</v>
      </c>
      <c r="F7" s="95">
        <v>580</v>
      </c>
      <c r="G7" s="95">
        <v>0</v>
      </c>
      <c r="H7" s="95">
        <f t="shared" si="2"/>
        <v>580</v>
      </c>
      <c r="I7" s="95">
        <v>930</v>
      </c>
      <c r="J7" s="95">
        <v>0</v>
      </c>
      <c r="K7" s="95">
        <f t="shared" si="0"/>
        <v>930</v>
      </c>
      <c r="L7" s="95">
        <v>320</v>
      </c>
      <c r="M7" s="95">
        <v>0</v>
      </c>
      <c r="N7" s="95">
        <f t="shared" si="3"/>
        <v>320</v>
      </c>
      <c r="O7" s="95">
        <v>0</v>
      </c>
      <c r="P7" s="95">
        <v>260</v>
      </c>
      <c r="Q7" s="96">
        <f t="shared" si="4"/>
        <v>260</v>
      </c>
      <c r="R7" s="89"/>
      <c r="S7" s="94" t="s">
        <v>3</v>
      </c>
      <c r="T7" s="95">
        <v>18</v>
      </c>
      <c r="U7" s="95">
        <v>27</v>
      </c>
      <c r="V7" s="95">
        <v>11596</v>
      </c>
      <c r="W7" s="95">
        <v>0</v>
      </c>
      <c r="X7" s="95">
        <v>35060</v>
      </c>
      <c r="Y7" s="95" t="s">
        <v>235</v>
      </c>
      <c r="Z7" s="95" t="s">
        <v>235</v>
      </c>
      <c r="AA7" s="95" t="s">
        <v>235</v>
      </c>
      <c r="AB7" s="95"/>
    </row>
    <row r="8" spans="1:28" ht="21" x14ac:dyDescent="0.4">
      <c r="A8" s="91" t="s">
        <v>4</v>
      </c>
      <c r="B8" s="92">
        <v>4700</v>
      </c>
      <c r="C8" s="92">
        <v>660</v>
      </c>
      <c r="D8" s="92">
        <v>0</v>
      </c>
      <c r="E8" s="92">
        <f t="shared" si="1"/>
        <v>660</v>
      </c>
      <c r="F8" s="92">
        <v>830</v>
      </c>
      <c r="G8" s="92">
        <v>0</v>
      </c>
      <c r="H8" s="92">
        <f t="shared" si="2"/>
        <v>830</v>
      </c>
      <c r="I8" s="92">
        <v>700</v>
      </c>
      <c r="J8" s="92">
        <v>0</v>
      </c>
      <c r="K8" s="92">
        <f t="shared" si="0"/>
        <v>700</v>
      </c>
      <c r="L8" s="92">
        <v>650</v>
      </c>
      <c r="M8" s="92">
        <v>0</v>
      </c>
      <c r="N8" s="92">
        <f t="shared" si="3"/>
        <v>650</v>
      </c>
      <c r="O8" s="92">
        <v>0</v>
      </c>
      <c r="P8" s="92">
        <v>480</v>
      </c>
      <c r="Q8" s="93">
        <f t="shared" si="4"/>
        <v>480</v>
      </c>
      <c r="R8" s="89"/>
      <c r="S8" s="91" t="s">
        <v>4</v>
      </c>
      <c r="T8" s="92">
        <v>20</v>
      </c>
      <c r="U8" s="92">
        <v>31</v>
      </c>
      <c r="V8" s="92">
        <v>9275</v>
      </c>
      <c r="W8" s="92">
        <v>0</v>
      </c>
      <c r="X8" s="92">
        <v>38160</v>
      </c>
      <c r="Y8" s="92" t="s">
        <v>237</v>
      </c>
      <c r="Z8" s="92" t="s">
        <v>238</v>
      </c>
      <c r="AA8" s="92" t="s">
        <v>238</v>
      </c>
      <c r="AB8" s="92"/>
    </row>
    <row r="9" spans="1:28" ht="19.149999999999999" customHeight="1" x14ac:dyDescent="0.4">
      <c r="A9" s="94" t="s">
        <v>5</v>
      </c>
      <c r="B9" s="95">
        <v>8430</v>
      </c>
      <c r="C9" s="95">
        <v>560</v>
      </c>
      <c r="D9" s="95">
        <v>0</v>
      </c>
      <c r="E9" s="95">
        <f t="shared" si="1"/>
        <v>560</v>
      </c>
      <c r="F9" s="95">
        <v>580</v>
      </c>
      <c r="G9" s="95">
        <v>0</v>
      </c>
      <c r="H9" s="95">
        <f t="shared" si="2"/>
        <v>580</v>
      </c>
      <c r="I9" s="95">
        <v>660</v>
      </c>
      <c r="J9" s="95">
        <v>0</v>
      </c>
      <c r="K9" s="95">
        <f t="shared" si="0"/>
        <v>660</v>
      </c>
      <c r="L9" s="95">
        <v>482</v>
      </c>
      <c r="M9" s="95">
        <v>0</v>
      </c>
      <c r="N9" s="95">
        <f t="shared" si="3"/>
        <v>482</v>
      </c>
      <c r="O9" s="95">
        <v>0</v>
      </c>
      <c r="P9" s="95">
        <v>320</v>
      </c>
      <c r="Q9" s="96">
        <f t="shared" si="4"/>
        <v>320</v>
      </c>
      <c r="R9" s="89"/>
      <c r="S9" s="94" t="s">
        <v>5</v>
      </c>
      <c r="T9" s="95">
        <v>24</v>
      </c>
      <c r="U9" s="95">
        <v>29</v>
      </c>
      <c r="V9" s="95">
        <v>12684</v>
      </c>
      <c r="W9" s="95">
        <v>0</v>
      </c>
      <c r="X9" s="95">
        <v>36480</v>
      </c>
      <c r="Y9" s="95" t="s">
        <v>240</v>
      </c>
      <c r="Z9" s="95" t="s">
        <v>241</v>
      </c>
      <c r="AA9" s="95" t="s">
        <v>241</v>
      </c>
      <c r="AB9" s="95"/>
    </row>
    <row r="10" spans="1:28" ht="21" x14ac:dyDescent="0.4">
      <c r="A10" s="91" t="s">
        <v>31</v>
      </c>
      <c r="B10" s="92">
        <v>2480</v>
      </c>
      <c r="C10" s="92">
        <v>140</v>
      </c>
      <c r="D10" s="92">
        <v>0</v>
      </c>
      <c r="E10" s="92">
        <f>SUM(C10:D10)</f>
        <v>140</v>
      </c>
      <c r="F10" s="92">
        <v>180</v>
      </c>
      <c r="G10" s="92">
        <v>0</v>
      </c>
      <c r="H10" s="92">
        <f t="shared" si="2"/>
        <v>180</v>
      </c>
      <c r="I10" s="92">
        <v>100</v>
      </c>
      <c r="J10" s="92">
        <v>0</v>
      </c>
      <c r="K10" s="92">
        <f t="shared" si="0"/>
        <v>100</v>
      </c>
      <c r="L10" s="92">
        <v>170</v>
      </c>
      <c r="M10" s="92">
        <v>0</v>
      </c>
      <c r="N10" s="92">
        <f t="shared" si="3"/>
        <v>170</v>
      </c>
      <c r="O10" s="92">
        <v>0</v>
      </c>
      <c r="P10" s="92">
        <v>70</v>
      </c>
      <c r="Q10" s="93">
        <f t="shared" si="4"/>
        <v>70</v>
      </c>
      <c r="R10" s="89"/>
      <c r="S10" s="91" t="s">
        <v>31</v>
      </c>
      <c r="T10" s="92">
        <v>22</v>
      </c>
      <c r="U10" s="92">
        <v>27</v>
      </c>
      <c r="V10" s="92">
        <v>5273</v>
      </c>
      <c r="W10" s="92">
        <v>0</v>
      </c>
      <c r="X10" s="92">
        <v>27360</v>
      </c>
      <c r="Y10" s="92" t="s">
        <v>240</v>
      </c>
      <c r="Z10" s="92" t="s">
        <v>263</v>
      </c>
      <c r="AA10" s="92" t="s">
        <v>263</v>
      </c>
      <c r="AB10" s="92"/>
    </row>
    <row r="11" spans="1:28" ht="21" x14ac:dyDescent="0.4">
      <c r="A11" s="94" t="s">
        <v>32</v>
      </c>
      <c r="B11" s="95">
        <v>5450</v>
      </c>
      <c r="C11" s="95">
        <v>870</v>
      </c>
      <c r="D11" s="95">
        <v>0</v>
      </c>
      <c r="E11" s="95">
        <f>SUM(C11:D11)</f>
        <v>870</v>
      </c>
      <c r="F11" s="95">
        <v>640</v>
      </c>
      <c r="G11" s="95">
        <v>0</v>
      </c>
      <c r="H11" s="95">
        <f>SUM(F11:G11)</f>
        <v>640</v>
      </c>
      <c r="I11" s="95">
        <v>620</v>
      </c>
      <c r="J11" s="95">
        <v>0</v>
      </c>
      <c r="K11" s="95">
        <f>SUM(I11:J11)</f>
        <v>620</v>
      </c>
      <c r="L11" s="95">
        <v>620</v>
      </c>
      <c r="M11" s="95">
        <v>0</v>
      </c>
      <c r="N11" s="95">
        <f>SUM(L11:M11)</f>
        <v>620</v>
      </c>
      <c r="O11" s="95">
        <v>0</v>
      </c>
      <c r="P11" s="95">
        <v>430</v>
      </c>
      <c r="Q11" s="96">
        <f>SUM(O11:P11)</f>
        <v>430</v>
      </c>
      <c r="R11" s="89"/>
      <c r="S11" s="94" t="s">
        <v>32</v>
      </c>
      <c r="T11" s="95">
        <v>23</v>
      </c>
      <c r="U11" s="95">
        <v>30</v>
      </c>
      <c r="V11" s="95">
        <v>10338</v>
      </c>
      <c r="W11" s="95">
        <v>0</v>
      </c>
      <c r="X11" s="95">
        <v>28780</v>
      </c>
      <c r="Y11" s="95" t="s">
        <v>264</v>
      </c>
      <c r="Z11" s="95" t="s">
        <v>241</v>
      </c>
      <c r="AA11" s="95" t="s">
        <v>241</v>
      </c>
      <c r="AB11" s="95"/>
    </row>
    <row r="12" spans="1:28" ht="21" x14ac:dyDescent="0.4">
      <c r="A12" s="91" t="s">
        <v>8</v>
      </c>
      <c r="B12" s="92">
        <v>4000</v>
      </c>
      <c r="C12" s="92">
        <v>500</v>
      </c>
      <c r="D12" s="92">
        <v>0</v>
      </c>
      <c r="E12" s="92">
        <f t="shared" si="1"/>
        <v>500</v>
      </c>
      <c r="F12" s="92">
        <v>350</v>
      </c>
      <c r="G12" s="92">
        <v>0</v>
      </c>
      <c r="H12" s="92">
        <f t="shared" si="2"/>
        <v>350</v>
      </c>
      <c r="I12" s="92">
        <v>770</v>
      </c>
      <c r="J12" s="92">
        <v>0</v>
      </c>
      <c r="K12" s="92">
        <f>SUM(I12:J12)</f>
        <v>770</v>
      </c>
      <c r="L12" s="92">
        <v>260</v>
      </c>
      <c r="M12" s="92">
        <v>0</v>
      </c>
      <c r="N12" s="92">
        <f t="shared" si="3"/>
        <v>260</v>
      </c>
      <c r="O12" s="92">
        <v>0</v>
      </c>
      <c r="P12" s="92">
        <v>260</v>
      </c>
      <c r="Q12" s="93">
        <f t="shared" si="4"/>
        <v>260</v>
      </c>
      <c r="R12" s="89"/>
      <c r="S12" s="91" t="s">
        <v>8</v>
      </c>
      <c r="T12" s="92">
        <v>18</v>
      </c>
      <c r="U12" s="92">
        <v>20</v>
      </c>
      <c r="V12" s="92">
        <v>7575</v>
      </c>
      <c r="W12" s="92">
        <v>0</v>
      </c>
      <c r="X12" s="92">
        <v>23960</v>
      </c>
      <c r="Y12" s="92" t="s">
        <v>271</v>
      </c>
      <c r="Z12" s="92" t="s">
        <v>271</v>
      </c>
      <c r="AA12" s="92" t="s">
        <v>271</v>
      </c>
      <c r="AB12" s="92"/>
    </row>
    <row r="13" spans="1:28" ht="21" x14ac:dyDescent="0.4">
      <c r="A13" s="94" t="s">
        <v>9</v>
      </c>
      <c r="B13" s="95">
        <v>1970</v>
      </c>
      <c r="C13" s="95">
        <v>350</v>
      </c>
      <c r="D13" s="95">
        <v>0</v>
      </c>
      <c r="E13" s="95">
        <f t="shared" si="1"/>
        <v>350</v>
      </c>
      <c r="F13" s="95">
        <v>320</v>
      </c>
      <c r="G13" s="95">
        <v>0</v>
      </c>
      <c r="H13" s="95">
        <f t="shared" si="2"/>
        <v>320</v>
      </c>
      <c r="I13" s="95">
        <v>190</v>
      </c>
      <c r="J13" s="95">
        <v>0</v>
      </c>
      <c r="K13" s="95">
        <f t="shared" si="0"/>
        <v>190</v>
      </c>
      <c r="L13" s="95">
        <v>160</v>
      </c>
      <c r="M13" s="95">
        <v>0</v>
      </c>
      <c r="N13" s="95">
        <f t="shared" si="3"/>
        <v>160</v>
      </c>
      <c r="O13" s="95">
        <v>0</v>
      </c>
      <c r="P13" s="95">
        <v>140</v>
      </c>
      <c r="Q13" s="96">
        <f t="shared" si="4"/>
        <v>140</v>
      </c>
      <c r="R13" s="89"/>
      <c r="S13" s="94" t="s">
        <v>9</v>
      </c>
      <c r="T13" s="95">
        <v>13</v>
      </c>
      <c r="U13" s="95">
        <v>29</v>
      </c>
      <c r="V13" s="95">
        <v>3630</v>
      </c>
      <c r="W13" s="95">
        <v>0</v>
      </c>
      <c r="X13" s="95">
        <v>32920</v>
      </c>
      <c r="Y13" s="95" t="s">
        <v>283</v>
      </c>
      <c r="Z13" s="95" t="s">
        <v>284</v>
      </c>
      <c r="AA13" s="95" t="s">
        <v>284</v>
      </c>
      <c r="AB13" s="95"/>
    </row>
    <row r="14" spans="1:28" ht="21" x14ac:dyDescent="0.4">
      <c r="A14" s="91" t="s">
        <v>10</v>
      </c>
      <c r="B14" s="92">
        <v>870</v>
      </c>
      <c r="C14" s="92">
        <v>40</v>
      </c>
      <c r="D14" s="92">
        <v>0</v>
      </c>
      <c r="E14" s="92">
        <f t="shared" si="1"/>
        <v>40</v>
      </c>
      <c r="F14" s="92">
        <v>70</v>
      </c>
      <c r="G14" s="92">
        <v>0</v>
      </c>
      <c r="H14" s="92">
        <f t="shared" si="2"/>
        <v>70</v>
      </c>
      <c r="I14" s="92">
        <v>50</v>
      </c>
      <c r="J14" s="92">
        <v>0</v>
      </c>
      <c r="K14" s="92">
        <f t="shared" si="0"/>
        <v>50</v>
      </c>
      <c r="L14" s="92">
        <v>40</v>
      </c>
      <c r="M14" s="92">
        <v>0</v>
      </c>
      <c r="N14" s="92">
        <f t="shared" si="3"/>
        <v>40</v>
      </c>
      <c r="O14" s="92">
        <v>0</v>
      </c>
      <c r="P14" s="92">
        <v>40</v>
      </c>
      <c r="Q14" s="93">
        <f t="shared" si="4"/>
        <v>40</v>
      </c>
      <c r="R14" s="89"/>
      <c r="S14" s="91" t="s">
        <v>10</v>
      </c>
      <c r="T14" s="92">
        <v>9</v>
      </c>
      <c r="U14" s="92">
        <v>25</v>
      </c>
      <c r="V14" s="92">
        <v>1548</v>
      </c>
      <c r="W14" s="92">
        <v>0</v>
      </c>
      <c r="X14" s="92">
        <v>39930</v>
      </c>
      <c r="Y14" s="92" t="s">
        <v>292</v>
      </c>
      <c r="Z14" s="92" t="s">
        <v>292</v>
      </c>
      <c r="AA14" s="92" t="s">
        <v>291</v>
      </c>
      <c r="AB14" s="92"/>
    </row>
    <row r="15" spans="1:28" ht="21" x14ac:dyDescent="0.4">
      <c r="A15" s="94" t="s">
        <v>11</v>
      </c>
      <c r="B15" s="95">
        <v>160</v>
      </c>
      <c r="C15" s="95">
        <v>180</v>
      </c>
      <c r="D15" s="95">
        <v>0</v>
      </c>
      <c r="E15" s="95">
        <f t="shared" si="1"/>
        <v>180</v>
      </c>
      <c r="F15" s="95">
        <v>70</v>
      </c>
      <c r="G15" s="95">
        <v>0</v>
      </c>
      <c r="H15" s="95">
        <f t="shared" si="2"/>
        <v>70</v>
      </c>
      <c r="I15" s="95">
        <v>100</v>
      </c>
      <c r="J15" s="95">
        <v>0</v>
      </c>
      <c r="K15" s="95">
        <f t="shared" si="0"/>
        <v>100</v>
      </c>
      <c r="L15" s="95">
        <v>0</v>
      </c>
      <c r="M15" s="95">
        <v>0</v>
      </c>
      <c r="N15" s="95">
        <f t="shared" si="3"/>
        <v>0</v>
      </c>
      <c r="O15" s="95">
        <v>0</v>
      </c>
      <c r="P15" s="95">
        <v>40</v>
      </c>
      <c r="Q15" s="96">
        <f t="shared" si="4"/>
        <v>40</v>
      </c>
      <c r="R15" s="89"/>
      <c r="S15" s="94" t="s">
        <v>11</v>
      </c>
      <c r="T15" s="95">
        <v>18</v>
      </c>
      <c r="U15" s="95">
        <v>25</v>
      </c>
      <c r="V15" s="95">
        <v>2045</v>
      </c>
      <c r="W15" s="95">
        <v>0</v>
      </c>
      <c r="X15" s="95">
        <v>34340</v>
      </c>
      <c r="Y15" s="95" t="s">
        <v>229</v>
      </c>
      <c r="Z15" s="95" t="s">
        <v>235</v>
      </c>
      <c r="AA15" s="95" t="s">
        <v>263</v>
      </c>
      <c r="AB15" s="95"/>
    </row>
    <row r="16" spans="1:28" ht="21" x14ac:dyDescent="0.4">
      <c r="A16" s="91" t="s">
        <v>30</v>
      </c>
      <c r="B16" s="92">
        <f>SUBTOTAL(9,B4:B15)</f>
        <v>72750</v>
      </c>
      <c r="C16" s="92">
        <f t="shared" ref="C16:Q16" si="5">SUBTOTAL(9,C4:C15)</f>
        <v>7910</v>
      </c>
      <c r="D16" s="92">
        <f t="shared" si="5"/>
        <v>0</v>
      </c>
      <c r="E16" s="92">
        <f t="shared" si="5"/>
        <v>7910</v>
      </c>
      <c r="F16" s="92">
        <f t="shared" si="5"/>
        <v>6910</v>
      </c>
      <c r="G16" s="92">
        <f t="shared" si="5"/>
        <v>0</v>
      </c>
      <c r="H16" s="92">
        <f t="shared" si="5"/>
        <v>6910</v>
      </c>
      <c r="I16" s="92">
        <f t="shared" si="5"/>
        <v>8370</v>
      </c>
      <c r="J16" s="92">
        <f t="shared" si="5"/>
        <v>0</v>
      </c>
      <c r="K16" s="92">
        <f t="shared" si="5"/>
        <v>8370</v>
      </c>
      <c r="L16" s="92">
        <f t="shared" si="5"/>
        <v>5352</v>
      </c>
      <c r="M16" s="92">
        <f t="shared" si="5"/>
        <v>0</v>
      </c>
      <c r="N16" s="92">
        <f t="shared" si="5"/>
        <v>5352</v>
      </c>
      <c r="O16" s="92">
        <f t="shared" si="5"/>
        <v>0</v>
      </c>
      <c r="P16" s="92">
        <f t="shared" si="5"/>
        <v>3940</v>
      </c>
      <c r="Q16" s="93">
        <f t="shared" si="5"/>
        <v>3940</v>
      </c>
      <c r="R16" s="89"/>
      <c r="S16" s="91" t="s">
        <v>33</v>
      </c>
      <c r="T16" s="92">
        <f>SUBTOTAL(9,T4:T15)</f>
        <v>239</v>
      </c>
      <c r="U16" s="92">
        <f t="shared" ref="U16:X16" si="6">SUBTOTAL(9,U4:U15)</f>
        <v>326</v>
      </c>
      <c r="V16" s="92">
        <f t="shared" si="6"/>
        <v>122924</v>
      </c>
      <c r="W16" s="92">
        <f t="shared" si="6"/>
        <v>0</v>
      </c>
      <c r="X16" s="92">
        <f t="shared" si="6"/>
        <v>398220</v>
      </c>
      <c r="Y16" s="92"/>
      <c r="Z16" s="92"/>
      <c r="AA16" s="92"/>
      <c r="AB16" s="92"/>
    </row>
    <row r="17" spans="5:17" ht="19.5" customHeight="1" x14ac:dyDescent="0.4">
      <c r="E17" s="100" t="s">
        <v>218</v>
      </c>
      <c r="F17" s="100"/>
      <c r="G17" s="100"/>
      <c r="H17" s="100" t="s">
        <v>219</v>
      </c>
      <c r="I17" s="100"/>
      <c r="J17" s="100"/>
      <c r="K17" s="100" t="s">
        <v>220</v>
      </c>
      <c r="L17" s="100"/>
      <c r="M17" s="100"/>
      <c r="N17" s="100" t="s">
        <v>221</v>
      </c>
      <c r="O17" s="100"/>
      <c r="P17" s="100"/>
      <c r="Q17" s="100" t="s">
        <v>222</v>
      </c>
    </row>
    <row r="18" spans="5:17" ht="12.75" customHeight="1" x14ac:dyDescent="0.4"/>
    <row r="86" spans="1:19" x14ac:dyDescent="0.4">
      <c r="A86" s="100"/>
      <c r="B86" s="100" t="s">
        <v>25</v>
      </c>
      <c r="C86" s="100"/>
      <c r="D86" s="100"/>
      <c r="E86" s="100" t="s">
        <v>26</v>
      </c>
      <c r="F86" s="100"/>
      <c r="G86" s="100"/>
      <c r="H86" s="100" t="s">
        <v>27</v>
      </c>
      <c r="I86" s="100"/>
      <c r="J86" s="100"/>
      <c r="K86" s="100" t="s">
        <v>28</v>
      </c>
      <c r="L86" s="100"/>
      <c r="M86" s="100"/>
      <c r="N86" s="100" t="s">
        <v>29</v>
      </c>
      <c r="O86" s="100"/>
      <c r="P86" s="100"/>
      <c r="Q86" s="100" t="s">
        <v>201</v>
      </c>
      <c r="R86" s="101"/>
      <c r="S86" s="100"/>
    </row>
  </sheetData>
  <autoFilter ref="A2:A17"/>
  <mergeCells count="13">
    <mergeCell ref="S1:AB1"/>
    <mergeCell ref="Y2:AB2"/>
    <mergeCell ref="V2:X2"/>
    <mergeCell ref="T2:U2"/>
    <mergeCell ref="S2:S3"/>
    <mergeCell ref="A1:Q1"/>
    <mergeCell ref="A2:A3"/>
    <mergeCell ref="B2:B3"/>
    <mergeCell ref="C2:E2"/>
    <mergeCell ref="F2:H2"/>
    <mergeCell ref="I2:K2"/>
    <mergeCell ref="O2:Q2"/>
    <mergeCell ref="L2:N2"/>
  </mergeCells>
  <phoneticPr fontId="1" type="noConversion"/>
  <printOptions horizontalCentered="1" verticalCentered="1"/>
  <pageMargins left="0" right="0" top="0.75" bottom="0" header="0" footer="0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tabSelected="1" topLeftCell="A19" zoomScale="106" zoomScaleNormal="106" workbookViewId="0">
      <selection activeCell="F45" sqref="F44:G45"/>
    </sheetView>
  </sheetViews>
  <sheetFormatPr defaultRowHeight="12.75" x14ac:dyDescent="0.2"/>
  <cols>
    <col min="1" max="8" width="16.140625" customWidth="1"/>
    <col min="9" max="9" width="16.28515625" customWidth="1"/>
    <col min="12" max="18" width="13" customWidth="1"/>
    <col min="19" max="19" width="21.140625" customWidth="1"/>
    <col min="20" max="20" width="14.28515625" customWidth="1"/>
  </cols>
  <sheetData>
    <row r="1" spans="1:30" ht="53.25" customHeight="1" x14ac:dyDescent="0.2">
      <c r="A1" s="51"/>
      <c r="B1" s="8"/>
      <c r="C1" s="8"/>
      <c r="D1" s="8"/>
      <c r="E1" s="8"/>
      <c r="F1" s="8"/>
      <c r="G1" s="8"/>
      <c r="H1" s="8"/>
    </row>
    <row r="2" spans="1:30" ht="15.75" customHeight="1" x14ac:dyDescent="0.2">
      <c r="A2" s="126" t="s">
        <v>224</v>
      </c>
      <c r="B2" s="126"/>
      <c r="C2" s="126"/>
      <c r="D2" s="126"/>
      <c r="E2" s="126"/>
      <c r="F2" s="127"/>
      <c r="G2" s="127"/>
      <c r="H2" s="127"/>
      <c r="L2" s="126" t="s">
        <v>224</v>
      </c>
      <c r="M2" s="126"/>
      <c r="N2" s="126"/>
      <c r="O2" s="126"/>
      <c r="P2" s="126"/>
      <c r="Q2" s="126"/>
      <c r="R2" s="126"/>
      <c r="S2" s="126"/>
      <c r="U2" s="126" t="s">
        <v>225</v>
      </c>
      <c r="V2" s="131"/>
      <c r="W2" s="131"/>
      <c r="X2" s="131"/>
      <c r="Y2" s="131"/>
      <c r="Z2" s="131"/>
      <c r="AA2" s="131"/>
      <c r="AB2" s="131"/>
      <c r="AC2" s="131"/>
      <c r="AD2" s="131"/>
    </row>
    <row r="3" spans="1:30" ht="15" customHeight="1" x14ac:dyDescent="0.2">
      <c r="A3" s="128" t="s">
        <v>3</v>
      </c>
      <c r="B3" s="129"/>
      <c r="C3" s="128" t="s">
        <v>2</v>
      </c>
      <c r="D3" s="129"/>
      <c r="E3" s="128" t="s">
        <v>192</v>
      </c>
      <c r="F3" s="130"/>
      <c r="G3" s="128" t="s">
        <v>193</v>
      </c>
      <c r="H3" s="129"/>
      <c r="J3" s="124" t="s">
        <v>8</v>
      </c>
      <c r="K3" s="125"/>
      <c r="L3" s="99" t="s">
        <v>32</v>
      </c>
      <c r="M3" s="99"/>
      <c r="N3" s="99" t="s">
        <v>6</v>
      </c>
      <c r="O3" s="99"/>
      <c r="P3" s="99" t="s">
        <v>5</v>
      </c>
      <c r="Q3" s="99"/>
      <c r="R3" s="99" t="s">
        <v>4</v>
      </c>
      <c r="S3" s="99"/>
      <c r="U3" s="124"/>
      <c r="V3" s="125"/>
      <c r="W3" s="99" t="s">
        <v>52</v>
      </c>
      <c r="X3" s="99"/>
      <c r="Y3" s="99" t="s">
        <v>11</v>
      </c>
      <c r="Z3" s="99"/>
      <c r="AA3" s="99" t="s">
        <v>10</v>
      </c>
      <c r="AB3" s="99"/>
      <c r="AC3" s="99" t="s">
        <v>223</v>
      </c>
      <c r="AD3" s="99"/>
    </row>
    <row r="4" spans="1:30" ht="15" customHeight="1" x14ac:dyDescent="0.2">
      <c r="A4" s="62" t="s">
        <v>15</v>
      </c>
      <c r="B4" s="62" t="s">
        <v>12</v>
      </c>
      <c r="C4" s="62" t="s">
        <v>15</v>
      </c>
      <c r="D4" s="62" t="s">
        <v>12</v>
      </c>
      <c r="E4" s="62" t="s">
        <v>15</v>
      </c>
      <c r="F4" s="62" t="s">
        <v>12</v>
      </c>
      <c r="G4" s="62" t="s">
        <v>15</v>
      </c>
      <c r="H4" s="62" t="s">
        <v>194</v>
      </c>
      <c r="J4" s="62" t="s">
        <v>15</v>
      </c>
      <c r="K4" s="62" t="s">
        <v>12</v>
      </c>
      <c r="L4" s="62" t="s">
        <v>15</v>
      </c>
      <c r="M4" s="62" t="s">
        <v>12</v>
      </c>
      <c r="N4" s="62" t="s">
        <v>15</v>
      </c>
      <c r="O4" s="62" t="s">
        <v>12</v>
      </c>
      <c r="P4" s="62" t="s">
        <v>15</v>
      </c>
      <c r="Q4" s="62" t="s">
        <v>12</v>
      </c>
      <c r="R4" s="62" t="s">
        <v>15</v>
      </c>
      <c r="S4" s="62" t="s">
        <v>194</v>
      </c>
      <c r="U4" s="62" t="s">
        <v>15</v>
      </c>
      <c r="V4" s="62" t="s">
        <v>12</v>
      </c>
      <c r="W4" s="62" t="s">
        <v>15</v>
      </c>
      <c r="X4" s="62" t="s">
        <v>12</v>
      </c>
      <c r="Y4" s="62" t="s">
        <v>15</v>
      </c>
      <c r="Z4" s="62" t="s">
        <v>12</v>
      </c>
      <c r="AA4" s="62" t="s">
        <v>15</v>
      </c>
      <c r="AB4" s="62" t="s">
        <v>12</v>
      </c>
      <c r="AC4" s="62" t="s">
        <v>15</v>
      </c>
      <c r="AD4" s="62" t="s">
        <v>194</v>
      </c>
    </row>
    <row r="5" spans="1:30" ht="18" customHeight="1" x14ac:dyDescent="0.2">
      <c r="A5" s="55">
        <v>7490</v>
      </c>
      <c r="B5" s="52" t="s">
        <v>236</v>
      </c>
      <c r="C5" s="58">
        <v>14300</v>
      </c>
      <c r="D5" s="52" t="s">
        <v>234</v>
      </c>
      <c r="E5" s="55">
        <v>13740</v>
      </c>
      <c r="F5" s="9" t="s">
        <v>231</v>
      </c>
      <c r="G5" s="60">
        <v>9160</v>
      </c>
      <c r="H5" s="52" t="s">
        <v>230</v>
      </c>
      <c r="J5" s="6"/>
      <c r="K5" s="52" t="s">
        <v>272</v>
      </c>
      <c r="L5" s="6"/>
      <c r="M5" s="52" t="s">
        <v>265</v>
      </c>
      <c r="N5" s="11"/>
      <c r="O5" s="52" t="s">
        <v>253</v>
      </c>
      <c r="P5" s="6"/>
      <c r="Q5" s="52" t="s">
        <v>242</v>
      </c>
      <c r="R5" s="3">
        <v>4700</v>
      </c>
      <c r="S5" s="52" t="s">
        <v>239</v>
      </c>
      <c r="U5" s="6"/>
      <c r="V5" s="52"/>
      <c r="W5" s="6"/>
      <c r="X5" s="52"/>
      <c r="Y5" s="11">
        <v>160</v>
      </c>
      <c r="Z5" s="52" t="s">
        <v>287</v>
      </c>
      <c r="AA5" s="6"/>
      <c r="AB5" s="52" t="s">
        <v>293</v>
      </c>
      <c r="AC5" s="3"/>
      <c r="AD5" s="52" t="s">
        <v>285</v>
      </c>
    </row>
    <row r="6" spans="1:30" ht="18" customHeight="1" x14ac:dyDescent="0.2">
      <c r="A6" s="55"/>
      <c r="B6" s="52"/>
      <c r="C6" s="58"/>
      <c r="D6" s="52"/>
      <c r="E6" s="55"/>
      <c r="F6" s="9"/>
      <c r="G6" s="60"/>
      <c r="H6" s="52"/>
      <c r="J6" s="6"/>
      <c r="K6" s="52" t="s">
        <v>273</v>
      </c>
      <c r="L6" s="6"/>
      <c r="M6" s="52" t="s">
        <v>266</v>
      </c>
      <c r="N6" s="11"/>
      <c r="O6" s="52" t="s">
        <v>254</v>
      </c>
      <c r="P6" s="6"/>
      <c r="Q6" s="52" t="s">
        <v>243</v>
      </c>
      <c r="R6" s="3"/>
      <c r="S6" s="52"/>
      <c r="U6" s="6"/>
      <c r="V6" s="52"/>
      <c r="W6" s="6"/>
      <c r="X6" s="52"/>
      <c r="Y6" s="11"/>
      <c r="Z6" s="52"/>
      <c r="AA6" s="6"/>
      <c r="AB6" s="52" t="s">
        <v>256</v>
      </c>
      <c r="AC6" s="3"/>
      <c r="AD6" s="52" t="s">
        <v>286</v>
      </c>
    </row>
    <row r="7" spans="1:30" ht="18" customHeight="1" x14ac:dyDescent="0.2">
      <c r="A7" s="55"/>
      <c r="B7" s="52"/>
      <c r="C7" s="58"/>
      <c r="D7" s="52"/>
      <c r="E7" s="55"/>
      <c r="F7" s="9"/>
      <c r="G7" s="60"/>
      <c r="H7" s="52"/>
      <c r="J7" s="6"/>
      <c r="K7" s="52" t="s">
        <v>274</v>
      </c>
      <c r="L7" s="6"/>
      <c r="M7" s="52" t="s">
        <v>256</v>
      </c>
      <c r="N7" s="6"/>
      <c r="O7" s="52" t="s">
        <v>127</v>
      </c>
      <c r="P7" s="6"/>
      <c r="Q7" s="52" t="s">
        <v>244</v>
      </c>
      <c r="R7" s="6"/>
      <c r="S7" s="52"/>
      <c r="U7" s="6"/>
      <c r="V7" s="52"/>
      <c r="W7" s="6"/>
      <c r="X7" s="52"/>
      <c r="Y7" s="6"/>
      <c r="Z7" s="52"/>
      <c r="AA7" s="6"/>
      <c r="AB7" s="52" t="s">
        <v>294</v>
      </c>
      <c r="AC7" s="6"/>
      <c r="AD7" s="52" t="s">
        <v>265</v>
      </c>
    </row>
    <row r="8" spans="1:30" ht="18" customHeight="1" x14ac:dyDescent="0.2">
      <c r="A8" s="55"/>
      <c r="B8" s="9"/>
      <c r="C8" s="58"/>
      <c r="D8" s="9"/>
      <c r="E8" s="55"/>
      <c r="F8" s="9"/>
      <c r="G8" s="60"/>
      <c r="H8" s="52"/>
      <c r="J8" s="6"/>
      <c r="K8" s="52" t="s">
        <v>275</v>
      </c>
      <c r="L8" s="6"/>
      <c r="M8" s="52" t="s">
        <v>267</v>
      </c>
      <c r="N8" s="6"/>
      <c r="O8" s="9" t="s">
        <v>255</v>
      </c>
      <c r="P8" s="6"/>
      <c r="Q8" s="9" t="s">
        <v>245</v>
      </c>
      <c r="R8" s="6"/>
      <c r="S8" s="52"/>
      <c r="U8" s="6"/>
      <c r="V8" s="52"/>
      <c r="W8" s="6"/>
      <c r="X8" s="52"/>
      <c r="Y8" s="6"/>
      <c r="Z8" s="9"/>
      <c r="AA8" s="6"/>
      <c r="AB8" s="9"/>
      <c r="AC8" s="6"/>
      <c r="AD8" s="52" t="s">
        <v>287</v>
      </c>
    </row>
    <row r="9" spans="1:30" ht="18" customHeight="1" x14ac:dyDescent="0.2">
      <c r="A9" s="55"/>
      <c r="B9" s="9"/>
      <c r="C9" s="58"/>
      <c r="D9" s="9"/>
      <c r="E9" s="55"/>
      <c r="F9" s="9"/>
      <c r="G9" s="60"/>
      <c r="H9" s="52"/>
      <c r="J9" s="6"/>
      <c r="K9" s="52" t="s">
        <v>276</v>
      </c>
      <c r="L9" s="6"/>
      <c r="M9" s="52" t="s">
        <v>268</v>
      </c>
      <c r="N9" s="6"/>
      <c r="O9" s="9" t="s">
        <v>256</v>
      </c>
      <c r="P9" s="6"/>
      <c r="Q9" s="9" t="s">
        <v>246</v>
      </c>
      <c r="R9" s="6"/>
      <c r="S9" s="52"/>
      <c r="U9" s="6"/>
      <c r="V9" s="52"/>
      <c r="W9" s="6"/>
      <c r="X9" s="52"/>
      <c r="Y9" s="6"/>
      <c r="Z9" s="9"/>
      <c r="AA9" s="6"/>
      <c r="AB9" s="9"/>
      <c r="AC9" s="6"/>
      <c r="AD9" s="52" t="s">
        <v>288</v>
      </c>
    </row>
    <row r="10" spans="1:30" ht="18" customHeight="1" x14ac:dyDescent="0.2">
      <c r="A10" s="55"/>
      <c r="B10" s="9"/>
      <c r="C10" s="58"/>
      <c r="D10" s="9"/>
      <c r="E10" s="55"/>
      <c r="F10" s="9"/>
      <c r="G10" s="60"/>
      <c r="H10" s="52"/>
      <c r="J10" s="6"/>
      <c r="K10" s="52" t="s">
        <v>277</v>
      </c>
      <c r="L10" s="6"/>
      <c r="M10" s="52" t="s">
        <v>254</v>
      </c>
      <c r="N10" s="6"/>
      <c r="O10" s="9" t="s">
        <v>257</v>
      </c>
      <c r="P10" s="6"/>
      <c r="Q10" s="9" t="s">
        <v>247</v>
      </c>
      <c r="R10" s="6"/>
      <c r="S10" s="52"/>
      <c r="U10" s="6"/>
      <c r="V10" s="52"/>
      <c r="W10" s="6"/>
      <c r="X10" s="52"/>
      <c r="Y10" s="6"/>
      <c r="Z10" s="9"/>
      <c r="AA10" s="6"/>
      <c r="AB10" s="9"/>
      <c r="AC10" s="6"/>
      <c r="AD10" s="52" t="s">
        <v>289</v>
      </c>
    </row>
    <row r="11" spans="1:30" ht="18" customHeight="1" x14ac:dyDescent="0.2">
      <c r="A11" s="55"/>
      <c r="B11" s="9"/>
      <c r="C11" s="55"/>
      <c r="D11" s="9"/>
      <c r="E11" s="55"/>
      <c r="F11" s="9"/>
      <c r="G11" s="60"/>
      <c r="H11" s="52"/>
      <c r="J11" s="6"/>
      <c r="K11" s="52" t="s">
        <v>278</v>
      </c>
      <c r="L11" s="6"/>
      <c r="M11" s="52" t="s">
        <v>269</v>
      </c>
      <c r="N11" s="6"/>
      <c r="O11" s="9" t="s">
        <v>258</v>
      </c>
      <c r="P11" s="6"/>
      <c r="Q11" s="9" t="s">
        <v>248</v>
      </c>
      <c r="R11" s="6"/>
      <c r="S11" s="9"/>
      <c r="U11" s="6"/>
      <c r="V11" s="52"/>
      <c r="W11" s="6"/>
      <c r="X11" s="52"/>
      <c r="Y11" s="6"/>
      <c r="Z11" s="9"/>
      <c r="AA11" s="6"/>
      <c r="AB11" s="9"/>
      <c r="AC11" s="6"/>
      <c r="AD11" s="9" t="s">
        <v>290</v>
      </c>
    </row>
    <row r="12" spans="1:30" ht="18" customHeight="1" x14ac:dyDescent="0.2">
      <c r="A12" s="55"/>
      <c r="B12" s="9"/>
      <c r="C12" s="55"/>
      <c r="D12" s="9"/>
      <c r="E12" s="55"/>
      <c r="F12" s="9"/>
      <c r="G12" s="60"/>
      <c r="H12" s="52"/>
      <c r="J12" s="6"/>
      <c r="K12" s="52" t="s">
        <v>279</v>
      </c>
      <c r="L12" s="6"/>
      <c r="M12" s="52" t="s">
        <v>270</v>
      </c>
      <c r="N12" s="6"/>
      <c r="O12" s="9" t="s">
        <v>259</v>
      </c>
      <c r="P12" s="6"/>
      <c r="Q12" s="9" t="s">
        <v>249</v>
      </c>
      <c r="R12" s="6"/>
      <c r="S12" s="9"/>
      <c r="U12" s="6"/>
      <c r="V12" s="52"/>
      <c r="W12" s="6"/>
      <c r="X12" s="52"/>
      <c r="Y12" s="6"/>
      <c r="Z12" s="9"/>
      <c r="AA12" s="6"/>
      <c r="AB12" s="9"/>
      <c r="AC12" s="6"/>
      <c r="AD12" s="9"/>
    </row>
    <row r="13" spans="1:30" ht="18" customHeight="1" x14ac:dyDescent="0.2">
      <c r="A13" s="55"/>
      <c r="B13" s="9"/>
      <c r="C13" s="55"/>
      <c r="D13" s="9"/>
      <c r="E13" s="55"/>
      <c r="F13" s="9"/>
      <c r="G13" s="60"/>
      <c r="H13" s="52"/>
      <c r="J13" s="6"/>
      <c r="K13" s="52" t="s">
        <v>280</v>
      </c>
      <c r="L13" s="6"/>
      <c r="M13" s="52"/>
      <c r="N13" s="6"/>
      <c r="O13" s="9" t="s">
        <v>260</v>
      </c>
      <c r="P13" s="6"/>
      <c r="Q13" s="9" t="s">
        <v>250</v>
      </c>
      <c r="R13" s="6"/>
      <c r="S13" s="9"/>
      <c r="U13" s="6"/>
      <c r="V13" s="52"/>
      <c r="W13" s="6"/>
      <c r="X13" s="52"/>
      <c r="Y13" s="6"/>
      <c r="Z13" s="9"/>
      <c r="AA13" s="6"/>
      <c r="AB13" s="9"/>
      <c r="AC13" s="6"/>
      <c r="AD13" s="9"/>
    </row>
    <row r="14" spans="1:30" ht="18" customHeight="1" x14ac:dyDescent="0.2">
      <c r="A14" s="55"/>
      <c r="B14" s="9"/>
      <c r="C14" s="55"/>
      <c r="D14" s="9"/>
      <c r="E14" s="55"/>
      <c r="F14" s="9"/>
      <c r="G14" s="60"/>
      <c r="H14" s="52"/>
      <c r="J14" s="6"/>
      <c r="K14" s="52" t="s">
        <v>281</v>
      </c>
      <c r="L14" s="6"/>
      <c r="M14" s="52"/>
      <c r="N14" s="6"/>
      <c r="O14" s="9" t="s">
        <v>261</v>
      </c>
      <c r="P14" s="6"/>
      <c r="Q14" s="9" t="s">
        <v>251</v>
      </c>
      <c r="R14" s="6"/>
      <c r="S14" s="9"/>
      <c r="U14" s="6"/>
      <c r="V14" s="52"/>
      <c r="W14" s="6"/>
      <c r="X14" s="52"/>
      <c r="Y14" s="6"/>
      <c r="Z14" s="9"/>
      <c r="AA14" s="6"/>
      <c r="AB14" s="9"/>
      <c r="AC14" s="6"/>
      <c r="AD14" s="9"/>
    </row>
    <row r="15" spans="1:30" ht="18" customHeight="1" x14ac:dyDescent="0.2">
      <c r="A15" s="55"/>
      <c r="B15" s="9"/>
      <c r="C15" s="55"/>
      <c r="D15" s="9"/>
      <c r="E15" s="55"/>
      <c r="F15" s="9"/>
      <c r="G15" s="60"/>
      <c r="H15" s="52"/>
      <c r="J15" s="6"/>
      <c r="K15" s="52" t="s">
        <v>282</v>
      </c>
      <c r="L15" s="6"/>
      <c r="M15" s="52"/>
      <c r="N15" s="6"/>
      <c r="O15" s="9" t="s">
        <v>262</v>
      </c>
      <c r="P15" s="6"/>
      <c r="Q15" s="9" t="s">
        <v>252</v>
      </c>
      <c r="R15" s="6"/>
      <c r="S15" s="9"/>
      <c r="U15" s="6"/>
      <c r="V15" s="52"/>
      <c r="W15" s="6"/>
      <c r="X15" s="52"/>
      <c r="Y15" s="6"/>
      <c r="Z15" s="9"/>
      <c r="AA15" s="6"/>
      <c r="AB15" s="9"/>
      <c r="AC15" s="6"/>
      <c r="AD15" s="9"/>
    </row>
    <row r="16" spans="1:30" ht="18" customHeight="1" x14ac:dyDescent="0.2">
      <c r="A16" s="55"/>
      <c r="B16" s="9"/>
      <c r="C16" s="55"/>
      <c r="D16" s="9"/>
      <c r="E16" s="55"/>
      <c r="F16" s="9"/>
      <c r="G16" s="60"/>
      <c r="H16" s="52"/>
      <c r="J16" s="6"/>
      <c r="K16" s="52"/>
      <c r="L16" s="6"/>
      <c r="M16" s="52"/>
      <c r="N16" s="6"/>
      <c r="O16" s="9"/>
      <c r="P16" s="6"/>
      <c r="Q16" s="9"/>
      <c r="R16" s="6"/>
      <c r="S16" s="9"/>
      <c r="U16" s="6"/>
      <c r="V16" s="52"/>
      <c r="W16" s="6"/>
      <c r="X16" s="52"/>
      <c r="Y16" s="6"/>
      <c r="Z16" s="9"/>
      <c r="AA16" s="6"/>
      <c r="AB16" s="9"/>
      <c r="AC16" s="6"/>
      <c r="AD16" s="9"/>
    </row>
    <row r="17" spans="1:30" ht="18" customHeight="1" x14ac:dyDescent="0.2">
      <c r="A17" s="55"/>
      <c r="B17" s="9"/>
      <c r="C17" s="55"/>
      <c r="D17" s="9"/>
      <c r="E17" s="55"/>
      <c r="F17" s="9"/>
      <c r="G17" s="60"/>
      <c r="H17" s="52"/>
      <c r="J17" s="6"/>
      <c r="K17" s="52"/>
      <c r="L17" s="6"/>
      <c r="M17" s="52"/>
      <c r="N17" s="6"/>
      <c r="O17" s="9"/>
      <c r="P17" s="6"/>
      <c r="Q17" s="9"/>
      <c r="R17" s="6"/>
      <c r="S17" s="9"/>
      <c r="U17" s="6"/>
      <c r="V17" s="52"/>
      <c r="W17" s="6"/>
      <c r="X17" s="52"/>
      <c r="Y17" s="6"/>
      <c r="Z17" s="9"/>
      <c r="AA17" s="6"/>
      <c r="AB17" s="9"/>
      <c r="AC17" s="6"/>
      <c r="AD17" s="9"/>
    </row>
    <row r="18" spans="1:30" ht="18" customHeight="1" x14ac:dyDescent="0.2">
      <c r="A18" s="55"/>
      <c r="B18" s="9"/>
      <c r="C18" s="58"/>
      <c r="D18" s="9"/>
      <c r="E18" s="59"/>
      <c r="F18" s="53"/>
      <c r="G18" s="61"/>
      <c r="H18" s="52"/>
      <c r="J18" s="6"/>
      <c r="K18" s="52"/>
      <c r="L18" s="6"/>
      <c r="M18" s="52"/>
      <c r="N18" s="6"/>
      <c r="O18" s="9"/>
      <c r="P18" s="6"/>
      <c r="Q18" s="9"/>
      <c r="R18" s="6"/>
      <c r="S18" s="9"/>
      <c r="U18" s="6"/>
      <c r="V18" s="52"/>
      <c r="W18" s="6"/>
      <c r="X18" s="52"/>
      <c r="Y18" s="6"/>
      <c r="Z18" s="9"/>
      <c r="AA18" s="6"/>
      <c r="AB18" s="9"/>
      <c r="AC18" s="6"/>
      <c r="AD18" s="9"/>
    </row>
    <row r="19" spans="1:30" ht="18" customHeight="1" x14ac:dyDescent="0.2">
      <c r="A19" s="55"/>
      <c r="B19" s="9"/>
      <c r="C19" s="58"/>
      <c r="D19" s="9"/>
      <c r="E19" s="58"/>
      <c r="F19" s="53"/>
      <c r="G19" s="58"/>
      <c r="H19" s="52"/>
      <c r="J19" s="6"/>
      <c r="K19" s="9"/>
      <c r="L19" s="6"/>
      <c r="M19" s="9"/>
      <c r="N19" s="6"/>
      <c r="O19" s="9"/>
      <c r="P19" s="6"/>
      <c r="Q19" s="9"/>
      <c r="R19" s="6"/>
      <c r="S19" s="9"/>
      <c r="U19" s="6"/>
      <c r="V19" s="9"/>
      <c r="W19" s="6"/>
      <c r="X19" s="9"/>
      <c r="Y19" s="6"/>
      <c r="Z19" s="9"/>
      <c r="AA19" s="6"/>
      <c r="AB19" s="9"/>
      <c r="AC19" s="6"/>
      <c r="AD19" s="9"/>
    </row>
    <row r="20" spans="1:30" ht="18" customHeight="1" x14ac:dyDescent="0.2">
      <c r="A20" s="55"/>
      <c r="B20" s="9"/>
      <c r="C20" s="58"/>
      <c r="D20" s="9"/>
      <c r="E20" s="58"/>
      <c r="F20" s="53"/>
      <c r="G20" s="58"/>
      <c r="H20" s="52"/>
      <c r="J20" s="6"/>
      <c r="K20" s="9"/>
      <c r="L20" s="6"/>
      <c r="M20" s="9"/>
      <c r="N20" s="6"/>
      <c r="O20" s="9"/>
      <c r="P20" s="6"/>
      <c r="Q20" s="9"/>
      <c r="R20" s="6"/>
      <c r="S20" s="9"/>
      <c r="U20" s="6"/>
      <c r="V20" s="9"/>
      <c r="W20" s="6"/>
      <c r="X20" s="9"/>
      <c r="Y20" s="6"/>
      <c r="Z20" s="9"/>
      <c r="AA20" s="6"/>
      <c r="AB20" s="9"/>
      <c r="AC20" s="6"/>
      <c r="AD20" s="9"/>
    </row>
    <row r="21" spans="1:30" ht="18" customHeight="1" x14ac:dyDescent="0.2">
      <c r="A21" s="55"/>
      <c r="B21" s="9"/>
      <c r="C21" s="58"/>
      <c r="D21" s="9"/>
      <c r="E21" s="58"/>
      <c r="F21" s="53"/>
      <c r="G21" s="58"/>
      <c r="H21" s="52"/>
      <c r="J21" s="6"/>
      <c r="K21" s="9"/>
      <c r="L21" s="6"/>
      <c r="M21" s="9"/>
      <c r="N21" s="6"/>
      <c r="O21" s="9"/>
      <c r="P21" s="6"/>
      <c r="Q21" s="9"/>
      <c r="R21" s="6"/>
      <c r="S21" s="9"/>
      <c r="U21" s="6"/>
      <c r="V21" s="9"/>
      <c r="W21" s="6"/>
      <c r="X21" s="9"/>
      <c r="Y21" s="6"/>
      <c r="Z21" s="9"/>
      <c r="AA21" s="6"/>
      <c r="AB21" s="9"/>
      <c r="AC21" s="6"/>
      <c r="AD21" s="9"/>
    </row>
    <row r="22" spans="1:30" ht="15" customHeight="1" x14ac:dyDescent="0.2">
      <c r="A22" s="56">
        <f>SUM(A5:A21)</f>
        <v>7490</v>
      </c>
      <c r="B22" s="64" t="s">
        <v>39</v>
      </c>
      <c r="C22" s="56">
        <f>SUM(C5:C21)</f>
        <v>14300</v>
      </c>
      <c r="D22" s="64" t="s">
        <v>39</v>
      </c>
      <c r="E22" s="56">
        <f>SUM(E5:E21)</f>
        <v>13740</v>
      </c>
      <c r="F22" s="64" t="s">
        <v>37</v>
      </c>
      <c r="G22" s="57">
        <f>SUM(G5:G17)</f>
        <v>9160</v>
      </c>
      <c r="H22" s="63" t="s">
        <v>37</v>
      </c>
      <c r="J22" s="84">
        <v>4000</v>
      </c>
      <c r="K22" s="62" t="s">
        <v>37</v>
      </c>
      <c r="L22" s="84">
        <v>5450</v>
      </c>
      <c r="M22" s="62" t="s">
        <v>37</v>
      </c>
      <c r="N22" s="85">
        <v>2480</v>
      </c>
      <c r="O22" s="62" t="s">
        <v>39</v>
      </c>
      <c r="P22" s="85">
        <v>8430</v>
      </c>
      <c r="Q22" s="62" t="s">
        <v>39</v>
      </c>
      <c r="R22" s="86">
        <f>SUM(R5:R21)</f>
        <v>4700</v>
      </c>
      <c r="S22" s="62" t="s">
        <v>39</v>
      </c>
      <c r="U22" s="84">
        <f>SUM(U5:U21)</f>
        <v>0</v>
      </c>
      <c r="V22" s="62" t="s">
        <v>37</v>
      </c>
      <c r="W22" s="84">
        <f>SUM(W5:W21)</f>
        <v>0</v>
      </c>
      <c r="X22" s="62" t="s">
        <v>37</v>
      </c>
      <c r="Y22" s="85">
        <f>SUM(Y5:Y21)</f>
        <v>160</v>
      </c>
      <c r="Z22" s="62" t="s">
        <v>39</v>
      </c>
      <c r="AA22" s="85">
        <v>870</v>
      </c>
      <c r="AB22" s="62" t="s">
        <v>39</v>
      </c>
      <c r="AC22" s="86">
        <v>1970</v>
      </c>
      <c r="AD22" s="62" t="s">
        <v>39</v>
      </c>
    </row>
    <row r="23" spans="1:30" ht="16.5" customHeight="1" x14ac:dyDescent="0.2">
      <c r="A23" s="55">
        <v>1100</v>
      </c>
      <c r="B23" s="65" t="s">
        <v>38</v>
      </c>
      <c r="C23" s="58">
        <v>1470</v>
      </c>
      <c r="D23" s="66" t="s">
        <v>38</v>
      </c>
      <c r="E23" s="58">
        <v>1725</v>
      </c>
      <c r="F23" s="66" t="s">
        <v>38</v>
      </c>
      <c r="G23" s="58">
        <v>1510</v>
      </c>
      <c r="H23" s="65" t="s">
        <v>38</v>
      </c>
      <c r="J23" s="45">
        <v>1290</v>
      </c>
      <c r="K23" s="65" t="s">
        <v>38</v>
      </c>
      <c r="L23" s="45">
        <v>1460</v>
      </c>
      <c r="M23" s="65" t="s">
        <v>38</v>
      </c>
      <c r="N23" s="11"/>
      <c r="O23" s="65" t="s">
        <v>38</v>
      </c>
      <c r="P23" s="6">
        <v>1420</v>
      </c>
      <c r="Q23" s="65" t="s">
        <v>38</v>
      </c>
      <c r="R23" s="11">
        <v>1070</v>
      </c>
      <c r="S23" s="65" t="s">
        <v>38</v>
      </c>
      <c r="U23" s="45"/>
      <c r="V23" s="65" t="s">
        <v>38</v>
      </c>
      <c r="W23" s="45"/>
      <c r="X23" s="65" t="s">
        <v>38</v>
      </c>
      <c r="Y23" s="11">
        <v>1300</v>
      </c>
      <c r="Z23" s="65" t="s">
        <v>38</v>
      </c>
      <c r="AA23" s="6">
        <v>420</v>
      </c>
      <c r="AB23" s="65" t="s">
        <v>38</v>
      </c>
      <c r="AC23" s="11">
        <v>470</v>
      </c>
      <c r="AD23" s="65" t="s">
        <v>38</v>
      </c>
    </row>
    <row r="24" spans="1:30" ht="14.25" customHeight="1" x14ac:dyDescent="0.2">
      <c r="A24" s="55">
        <v>0</v>
      </c>
      <c r="B24" s="66" t="s">
        <v>73</v>
      </c>
      <c r="C24" s="58">
        <v>0</v>
      </c>
      <c r="D24" s="66" t="s">
        <v>73</v>
      </c>
      <c r="E24" s="58">
        <v>0</v>
      </c>
      <c r="F24" s="66" t="s">
        <v>73</v>
      </c>
      <c r="G24" s="58">
        <v>0</v>
      </c>
      <c r="H24" s="65" t="s">
        <v>73</v>
      </c>
      <c r="J24" s="45">
        <v>0</v>
      </c>
      <c r="K24" s="65" t="s">
        <v>206</v>
      </c>
      <c r="L24" s="45">
        <v>0</v>
      </c>
      <c r="M24" s="65" t="s">
        <v>206</v>
      </c>
      <c r="N24" s="11">
        <v>1340</v>
      </c>
      <c r="O24" s="65" t="s">
        <v>206</v>
      </c>
      <c r="P24" s="6"/>
      <c r="Q24" s="65" t="s">
        <v>206</v>
      </c>
      <c r="R24" s="11">
        <v>0</v>
      </c>
      <c r="S24" s="65" t="s">
        <v>206</v>
      </c>
      <c r="U24" s="45"/>
      <c r="V24" s="65" t="s">
        <v>206</v>
      </c>
      <c r="W24" s="45"/>
      <c r="X24" s="65" t="s">
        <v>206</v>
      </c>
      <c r="Y24" s="11"/>
      <c r="Z24" s="65" t="s">
        <v>206</v>
      </c>
      <c r="AA24" s="6">
        <v>0</v>
      </c>
      <c r="AB24" s="65" t="s">
        <v>206</v>
      </c>
      <c r="AC24" s="11">
        <v>0</v>
      </c>
      <c r="AD24" s="65" t="s">
        <v>206</v>
      </c>
    </row>
    <row r="25" spans="1:30" ht="12" customHeight="1" x14ac:dyDescent="0.2">
      <c r="A25" s="55">
        <v>296</v>
      </c>
      <c r="B25" s="66" t="s">
        <v>74</v>
      </c>
      <c r="C25" s="58">
        <v>362</v>
      </c>
      <c r="D25" s="66" t="s">
        <v>74</v>
      </c>
      <c r="E25" s="58">
        <v>470</v>
      </c>
      <c r="F25" s="66" t="s">
        <v>74</v>
      </c>
      <c r="G25" s="58">
        <v>143</v>
      </c>
      <c r="H25" s="65" t="s">
        <v>74</v>
      </c>
      <c r="J25" s="45">
        <v>145</v>
      </c>
      <c r="K25" s="66" t="s">
        <v>144</v>
      </c>
      <c r="L25" s="45">
        <v>248</v>
      </c>
      <c r="M25" s="66" t="s">
        <v>144</v>
      </c>
      <c r="N25" s="11">
        <v>793</v>
      </c>
      <c r="O25" s="66" t="s">
        <v>144</v>
      </c>
      <c r="P25" s="6">
        <v>232</v>
      </c>
      <c r="Q25" s="66" t="s">
        <v>144</v>
      </c>
      <c r="R25" s="11">
        <v>185</v>
      </c>
      <c r="S25" s="66" t="s">
        <v>144</v>
      </c>
      <c r="U25" s="45"/>
      <c r="V25" s="66" t="s">
        <v>144</v>
      </c>
      <c r="W25" s="45"/>
      <c r="X25" s="66" t="s">
        <v>144</v>
      </c>
      <c r="Y25" s="11">
        <v>195</v>
      </c>
      <c r="Z25" s="66" t="s">
        <v>144</v>
      </c>
      <c r="AA25" s="6">
        <v>18</v>
      </c>
      <c r="AB25" s="66" t="s">
        <v>144</v>
      </c>
      <c r="AC25" s="11">
        <v>30</v>
      </c>
      <c r="AD25" s="66" t="s">
        <v>144</v>
      </c>
    </row>
    <row r="26" spans="1:30" ht="18" customHeight="1" x14ac:dyDescent="0.2">
      <c r="A26" s="55">
        <v>2710</v>
      </c>
      <c r="B26" s="66" t="s">
        <v>202</v>
      </c>
      <c r="C26" s="58">
        <v>6130</v>
      </c>
      <c r="D26" s="66" t="s">
        <v>202</v>
      </c>
      <c r="E26" s="58">
        <v>5830</v>
      </c>
      <c r="F26" s="66" t="s">
        <v>202</v>
      </c>
      <c r="G26" s="58">
        <v>4120</v>
      </c>
      <c r="H26" s="66" t="s">
        <v>202</v>
      </c>
      <c r="J26" s="45">
        <v>2140</v>
      </c>
      <c r="K26" s="66" t="s">
        <v>202</v>
      </c>
      <c r="L26" s="45">
        <v>3180</v>
      </c>
      <c r="M26" s="66" t="s">
        <v>202</v>
      </c>
      <c r="N26" s="11">
        <v>660</v>
      </c>
      <c r="O26" s="66" t="s">
        <v>202</v>
      </c>
      <c r="P26" s="6">
        <v>2602</v>
      </c>
      <c r="Q26" s="66" t="s">
        <v>202</v>
      </c>
      <c r="R26" s="11">
        <v>3320</v>
      </c>
      <c r="S26" s="66" t="s">
        <v>202</v>
      </c>
      <c r="U26" s="45"/>
      <c r="V26" s="66" t="s">
        <v>202</v>
      </c>
      <c r="W26" s="45"/>
      <c r="X26" s="66" t="s">
        <v>202</v>
      </c>
      <c r="Y26" s="11">
        <v>390</v>
      </c>
      <c r="Z26" s="66" t="s">
        <v>202</v>
      </c>
      <c r="AA26" s="6">
        <v>240</v>
      </c>
      <c r="AB26" s="66" t="s">
        <v>202</v>
      </c>
      <c r="AC26" s="11">
        <v>1160</v>
      </c>
      <c r="AD26" s="66" t="s">
        <v>202</v>
      </c>
    </row>
    <row r="27" spans="1:30" ht="14.25" customHeight="1" x14ac:dyDescent="0.2">
      <c r="A27" s="57">
        <f>SUM(A22:A26)</f>
        <v>11596</v>
      </c>
      <c r="B27" s="63" t="s">
        <v>30</v>
      </c>
      <c r="C27" s="57">
        <f>SUM(C22:C26)</f>
        <v>22262</v>
      </c>
      <c r="D27" s="63" t="s">
        <v>30</v>
      </c>
      <c r="E27" s="57">
        <f>SUM(E22:E26)</f>
        <v>21765</v>
      </c>
      <c r="F27" s="63" t="s">
        <v>30</v>
      </c>
      <c r="G27" s="57">
        <f>SUM(G22:G26)</f>
        <v>14933</v>
      </c>
      <c r="H27" s="63" t="s">
        <v>30</v>
      </c>
      <c r="J27" s="50">
        <f>SUM(J22:J26)</f>
        <v>7575</v>
      </c>
      <c r="K27" s="63" t="s">
        <v>42</v>
      </c>
      <c r="L27" s="50">
        <f>SUM(L22:L26)</f>
        <v>10338</v>
      </c>
      <c r="M27" s="63" t="s">
        <v>42</v>
      </c>
      <c r="N27" s="54">
        <f>SUM(N22:N26)</f>
        <v>5273</v>
      </c>
      <c r="O27" s="63" t="s">
        <v>42</v>
      </c>
      <c r="P27" s="54">
        <f>SUM(P22:P26)</f>
        <v>12684</v>
      </c>
      <c r="Q27" s="63" t="s">
        <v>42</v>
      </c>
      <c r="R27" s="13">
        <f>SUM(R22:R26)</f>
        <v>9275</v>
      </c>
      <c r="S27" s="63" t="s">
        <v>42</v>
      </c>
      <c r="U27" s="50">
        <f>SUM(U22:U26)</f>
        <v>0</v>
      </c>
      <c r="V27" s="63" t="s">
        <v>42</v>
      </c>
      <c r="W27" s="50">
        <f>SUM(W22:W26)</f>
        <v>0</v>
      </c>
      <c r="X27" s="63" t="s">
        <v>42</v>
      </c>
      <c r="Y27" s="54">
        <f>SUM(Y22:Y26)</f>
        <v>2045</v>
      </c>
      <c r="Z27" s="63" t="s">
        <v>42</v>
      </c>
      <c r="AA27" s="54">
        <f>SUM(AA22:AA26)</f>
        <v>1548</v>
      </c>
      <c r="AB27" s="63" t="s">
        <v>42</v>
      </c>
      <c r="AC27" s="13">
        <f>SUM(AC22:AC26)</f>
        <v>3630</v>
      </c>
      <c r="AD27" s="63" t="s">
        <v>42</v>
      </c>
    </row>
    <row r="28" spans="1:30" ht="12" customHeight="1" x14ac:dyDescent="0.2"/>
    <row r="29" spans="1:30" ht="12" customHeight="1" x14ac:dyDescent="0.2"/>
    <row r="30" spans="1:30" ht="12" customHeight="1" x14ac:dyDescent="0.2">
      <c r="B30" s="102"/>
      <c r="C30" s="102"/>
      <c r="D30" s="102"/>
      <c r="E30" s="102"/>
      <c r="F30" s="102"/>
      <c r="G30" s="103"/>
      <c r="H30" s="103"/>
    </row>
    <row r="31" spans="1:30" ht="12" customHeight="1" x14ac:dyDescent="0.2">
      <c r="B31" s="102"/>
      <c r="C31" s="102"/>
      <c r="D31" s="102"/>
      <c r="E31" s="102"/>
      <c r="F31" s="102"/>
    </row>
    <row r="32" spans="1:30" ht="12" customHeight="1" x14ac:dyDescent="0.2">
      <c r="B32" s="102"/>
      <c r="C32" s="102"/>
      <c r="D32" s="102"/>
      <c r="E32" s="102"/>
      <c r="F32" s="102"/>
    </row>
    <row r="33" spans="2:8" ht="12" customHeight="1" x14ac:dyDescent="0.2">
      <c r="B33" s="102"/>
      <c r="C33" s="102"/>
      <c r="D33" s="102"/>
      <c r="E33" s="102"/>
      <c r="F33" s="102"/>
    </row>
    <row r="34" spans="2:8" ht="12" customHeight="1" x14ac:dyDescent="0.2">
      <c r="B34" s="102"/>
      <c r="C34" s="102"/>
      <c r="D34" s="102"/>
      <c r="E34" s="102"/>
      <c r="F34" s="102"/>
    </row>
    <row r="35" spans="2:8" ht="12" customHeight="1" x14ac:dyDescent="0.2">
      <c r="B35" s="102"/>
      <c r="C35" s="102"/>
      <c r="D35" s="102"/>
      <c r="E35" s="102"/>
      <c r="F35" s="104">
        <f>SUM(G22,E22,C22,A22,R22,P22,N22,L22,J22,AC22,AA22,Y22)</f>
        <v>72750</v>
      </c>
      <c r="G35" s="105" t="s">
        <v>195</v>
      </c>
    </row>
    <row r="36" spans="2:8" ht="12" customHeight="1" x14ac:dyDescent="0.2">
      <c r="B36" s="102"/>
      <c r="C36" s="102"/>
      <c r="D36" s="102"/>
      <c r="E36" s="102"/>
      <c r="F36" s="104">
        <f>SUM(G23,E23,C23,A23,R23,P23,N23,L23,J23,AC23,AA23,Y23)</f>
        <v>13235</v>
      </c>
      <c r="G36" s="105" t="s">
        <v>207</v>
      </c>
      <c r="H36" s="102"/>
    </row>
    <row r="37" spans="2:8" ht="12" customHeight="1" x14ac:dyDescent="0.2">
      <c r="B37" s="102"/>
      <c r="C37" s="102"/>
      <c r="D37" s="102"/>
      <c r="E37" s="102"/>
      <c r="F37" s="104">
        <f>SUM(G24,E24,C24,A24,R24,P24,N24,L24,J24,AC24,AA24,Y24)</f>
        <v>1340</v>
      </c>
      <c r="G37" s="105" t="s">
        <v>206</v>
      </c>
      <c r="H37" s="102"/>
    </row>
    <row r="38" spans="2:8" ht="12" customHeight="1" x14ac:dyDescent="0.2">
      <c r="B38" s="102"/>
      <c r="C38" s="102"/>
      <c r="D38" s="102"/>
      <c r="E38" s="102"/>
      <c r="F38" s="104">
        <f>SUM(G25,E25,C25,A25,R25,P25,N25,L25,J25,AC25,AA25,Y25)</f>
        <v>3117</v>
      </c>
      <c r="G38" s="105" t="s">
        <v>144</v>
      </c>
      <c r="H38" s="102"/>
    </row>
    <row r="39" spans="2:8" ht="12" customHeight="1" x14ac:dyDescent="0.2">
      <c r="B39" s="102"/>
      <c r="C39" s="102"/>
      <c r="D39" s="102"/>
      <c r="E39" s="102"/>
      <c r="F39" s="104">
        <f>SUM(G26,E26,C26,A26,R26,P26,N26,L26,J26,AC26,AA26,Y26)</f>
        <v>32482</v>
      </c>
      <c r="G39" s="105" t="s">
        <v>208</v>
      </c>
      <c r="H39" s="102"/>
    </row>
    <row r="40" spans="2:8" ht="12" customHeight="1" x14ac:dyDescent="0.2">
      <c r="B40" s="102"/>
      <c r="C40" s="102"/>
      <c r="D40" s="102"/>
      <c r="E40" s="102"/>
      <c r="F40" s="132">
        <f>SUM(F35:F39)</f>
        <v>122924</v>
      </c>
      <c r="G40" s="102"/>
      <c r="H40" s="102"/>
    </row>
    <row r="41" spans="2:8" ht="12" customHeight="1" x14ac:dyDescent="0.2">
      <c r="B41" s="102"/>
      <c r="C41" s="102"/>
      <c r="D41" s="102"/>
      <c r="E41" s="102"/>
      <c r="F41" s="102"/>
      <c r="G41" s="102"/>
      <c r="H41" s="102"/>
    </row>
    <row r="42" spans="2:8" ht="12" customHeight="1" x14ac:dyDescent="0.2">
      <c r="B42" s="102"/>
      <c r="C42" s="102"/>
      <c r="D42" s="102"/>
      <c r="E42" s="102"/>
      <c r="F42" s="102"/>
      <c r="G42" s="102"/>
      <c r="H42" s="102"/>
    </row>
    <row r="43" spans="2:8" ht="12" customHeight="1" x14ac:dyDescent="0.2">
      <c r="B43" s="102"/>
      <c r="C43" s="102"/>
      <c r="D43" s="102"/>
      <c r="E43" s="102"/>
      <c r="F43" s="102"/>
      <c r="G43" s="102"/>
      <c r="H43" s="102"/>
    </row>
    <row r="44" spans="2:8" ht="12" customHeight="1" x14ac:dyDescent="0.2">
      <c r="B44" s="102"/>
      <c r="C44" s="102"/>
      <c r="D44" s="102"/>
      <c r="E44" s="102"/>
      <c r="F44" s="102"/>
      <c r="G44" s="102"/>
      <c r="H44" s="102"/>
    </row>
    <row r="45" spans="2:8" ht="12" customHeight="1" x14ac:dyDescent="0.2">
      <c r="B45" s="102"/>
      <c r="C45" s="102"/>
      <c r="D45" s="102"/>
      <c r="E45" s="102"/>
      <c r="F45" s="102"/>
      <c r="G45" s="102"/>
      <c r="H45" s="102"/>
    </row>
    <row r="46" spans="2:8" ht="12" customHeight="1" x14ac:dyDescent="0.2">
      <c r="B46" s="102"/>
      <c r="C46" s="102"/>
      <c r="D46" s="102"/>
      <c r="E46" s="102"/>
      <c r="F46" s="102"/>
      <c r="G46" s="102"/>
      <c r="H46" s="102"/>
    </row>
    <row r="47" spans="2:8" ht="12" customHeight="1" x14ac:dyDescent="0.2">
      <c r="B47" s="102"/>
      <c r="C47" s="102"/>
      <c r="D47" s="102"/>
      <c r="E47" s="102"/>
      <c r="F47" s="102"/>
      <c r="G47" s="102"/>
      <c r="H47" s="102"/>
    </row>
    <row r="48" spans="2:8" ht="12" customHeight="1" x14ac:dyDescent="0.2">
      <c r="B48" s="102"/>
      <c r="C48" s="102"/>
      <c r="D48" s="102"/>
      <c r="E48" s="102"/>
      <c r="F48" s="102"/>
      <c r="G48" s="102"/>
      <c r="H48" s="102"/>
    </row>
    <row r="49" spans="2:8" ht="12" customHeight="1" x14ac:dyDescent="0.2">
      <c r="B49" s="102"/>
      <c r="C49" s="102"/>
      <c r="D49" s="102"/>
      <c r="E49" s="102"/>
      <c r="F49" s="102"/>
      <c r="G49" s="102"/>
      <c r="H49" s="102"/>
    </row>
    <row r="50" spans="2:8" ht="12" customHeight="1" x14ac:dyDescent="0.2">
      <c r="B50" s="102"/>
      <c r="C50" s="102"/>
      <c r="D50" s="102"/>
      <c r="E50" s="102"/>
      <c r="F50" s="102"/>
      <c r="G50" s="102"/>
      <c r="H50" s="102"/>
    </row>
    <row r="51" spans="2:8" ht="12" customHeight="1" x14ac:dyDescent="0.2">
      <c r="B51" s="102"/>
      <c r="C51" s="102"/>
      <c r="D51" s="102"/>
      <c r="E51" s="102"/>
      <c r="F51" s="102"/>
      <c r="G51" s="102"/>
      <c r="H51" s="102"/>
    </row>
    <row r="52" spans="2:8" ht="12" customHeight="1" x14ac:dyDescent="0.2">
      <c r="B52" s="102"/>
      <c r="C52" s="102"/>
      <c r="D52" s="102"/>
      <c r="E52" s="102"/>
      <c r="F52" s="102"/>
      <c r="G52" s="102"/>
      <c r="H52" s="102"/>
    </row>
    <row r="53" spans="2:8" ht="12" customHeight="1" x14ac:dyDescent="0.2">
      <c r="B53" s="102"/>
      <c r="C53" s="102"/>
      <c r="D53" s="102"/>
      <c r="E53" s="102"/>
      <c r="F53" s="102"/>
      <c r="G53" s="102"/>
      <c r="H53" s="102"/>
    </row>
    <row r="54" spans="2:8" ht="12" customHeight="1" x14ac:dyDescent="0.2">
      <c r="B54" s="102"/>
      <c r="C54" s="102"/>
      <c r="D54" s="102"/>
      <c r="E54" s="102"/>
      <c r="F54" s="102"/>
      <c r="G54" s="102"/>
      <c r="H54" s="102"/>
    </row>
    <row r="55" spans="2:8" x14ac:dyDescent="0.2">
      <c r="B55" s="102"/>
      <c r="C55" s="102"/>
      <c r="D55" s="102"/>
      <c r="E55" s="102"/>
      <c r="F55" s="102"/>
      <c r="G55" s="102"/>
      <c r="H55" s="102"/>
    </row>
    <row r="56" spans="2:8" ht="15.75" customHeight="1" x14ac:dyDescent="0.2">
      <c r="B56" s="102"/>
      <c r="C56" s="102"/>
      <c r="D56" s="102"/>
      <c r="E56" s="102"/>
      <c r="F56" s="102"/>
      <c r="G56" s="102"/>
      <c r="H56" s="102"/>
    </row>
    <row r="57" spans="2:8" ht="15" customHeight="1" x14ac:dyDescent="0.2"/>
    <row r="58" spans="2:8" ht="15" customHeight="1" x14ac:dyDescent="0.2"/>
    <row r="59" spans="2:8" ht="12" customHeight="1" x14ac:dyDescent="0.2"/>
    <row r="60" spans="2:8" ht="13.5" customHeight="1" x14ac:dyDescent="0.2"/>
  </sheetData>
  <mergeCells count="9">
    <mergeCell ref="U3:V3"/>
    <mergeCell ref="L2:S2"/>
    <mergeCell ref="A2:H2"/>
    <mergeCell ref="A3:B3"/>
    <mergeCell ref="C3:D3"/>
    <mergeCell ref="E3:F3"/>
    <mergeCell ref="G3:H3"/>
    <mergeCell ref="J3:K3"/>
    <mergeCell ref="U2:AD2"/>
  </mergeCells>
  <printOptions horizontalCentered="1" verticalCentered="1"/>
  <pageMargins left="0" right="0" top="0.75" bottom="0" header="0" footer="0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C918C36-B191-4C31-8CB0-7B9FFBABE11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آمار فينيشر</vt:lpstr>
      <vt:lpstr>تناژ آسفالت منطقه 1 و 2</vt:lpstr>
      <vt:lpstr>تناژ آسفالت منطقه 3 و 4</vt:lpstr>
      <vt:lpstr>آمار کلی </vt:lpstr>
      <vt:lpstr>فينيشرنهايي</vt:lpstr>
    </vt:vector>
  </TitlesOfParts>
  <Company>nn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naved</dc:creator>
  <cp:lastModifiedBy>leyla abbasi</cp:lastModifiedBy>
  <cp:lastPrinted>2017-10-04T06:06:12Z</cp:lastPrinted>
  <dcterms:created xsi:type="dcterms:W3CDTF">2002-12-31T23:52:58Z</dcterms:created>
  <dcterms:modified xsi:type="dcterms:W3CDTF">2018-05-03T05:02:04Z</dcterms:modified>
</cp:coreProperties>
</file>