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va\آمار\آمارماهانه\88-93\"/>
    </mc:Choice>
  </mc:AlternateContent>
  <bookViews>
    <workbookView xWindow="0" yWindow="0" windowWidth="16170" windowHeight="6030" activeTab="1"/>
  </bookViews>
  <sheets>
    <sheet name="ايستگاهها" sheetId="9" r:id="rId1"/>
    <sheet name="عملکرد" sheetId="10" r:id="rId2"/>
    <sheet name="بایگانی" sheetId="1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17" i="10" l="1"/>
  <c r="C17" i="10"/>
  <c r="E17" i="10"/>
  <c r="F17" i="10"/>
  <c r="G17" i="10"/>
  <c r="H17" i="10"/>
  <c r="I17" i="10"/>
  <c r="J17" i="10"/>
  <c r="K17" i="10"/>
  <c r="L17" i="10"/>
  <c r="M17" i="10"/>
  <c r="N17" i="10"/>
  <c r="O17" i="10"/>
  <c r="B8" i="10" l="1"/>
  <c r="W8" i="10"/>
  <c r="X8" i="10"/>
  <c r="Y8" i="10"/>
  <c r="Z8" i="10"/>
  <c r="AA8" i="10"/>
  <c r="AB8" i="10"/>
  <c r="AE8" i="10"/>
  <c r="AH8" i="10"/>
  <c r="AI8" i="10"/>
  <c r="AJ8" i="10"/>
  <c r="AK8" i="10"/>
  <c r="AL8" i="10"/>
  <c r="H14" i="10" l="1"/>
  <c r="I14" i="10"/>
  <c r="K14" i="10"/>
  <c r="L14" i="10"/>
  <c r="N14" i="10"/>
  <c r="O14" i="10"/>
  <c r="C14" i="10"/>
  <c r="E14" i="10"/>
  <c r="F14" i="10"/>
  <c r="G14" i="10"/>
  <c r="I16" i="10"/>
  <c r="K16" i="10"/>
  <c r="L16" i="10"/>
  <c r="N16" i="10"/>
  <c r="O16" i="10"/>
  <c r="X16" i="10"/>
  <c r="Y16" i="10"/>
  <c r="Z16" i="10"/>
  <c r="AA16" i="10"/>
  <c r="AB16" i="10"/>
  <c r="AC16" i="10"/>
  <c r="AD16" i="10"/>
  <c r="AG16" i="10"/>
  <c r="AH16" i="10"/>
  <c r="AI16" i="10"/>
  <c r="AJ16" i="10"/>
  <c r="AK16" i="10"/>
  <c r="AL16" i="10"/>
  <c r="X14" i="10"/>
  <c r="Y14" i="10"/>
  <c r="Z14" i="10"/>
  <c r="AA14" i="10"/>
  <c r="AB14" i="10"/>
  <c r="AC14" i="10"/>
  <c r="AD14" i="10"/>
  <c r="AG14" i="10"/>
  <c r="AH14" i="10"/>
  <c r="AI14" i="10"/>
  <c r="AJ14" i="10"/>
  <c r="AK14" i="10"/>
  <c r="AL14" i="10"/>
  <c r="U16" i="10"/>
  <c r="V16" i="10"/>
  <c r="W16" i="10"/>
  <c r="U14" i="10"/>
  <c r="V14" i="10"/>
  <c r="W14" i="10"/>
  <c r="C16" i="10"/>
  <c r="E16" i="10"/>
  <c r="F16" i="10"/>
  <c r="H16" i="10"/>
  <c r="B16" i="10"/>
  <c r="B15" i="9"/>
  <c r="B14" i="10"/>
  <c r="B13" i="9"/>
  <c r="AA12" i="10"/>
  <c r="AB12" i="10"/>
  <c r="AC12" i="10"/>
  <c r="AD12" i="10"/>
  <c r="Y12" i="10"/>
  <c r="Z12" i="10"/>
  <c r="X12" i="10"/>
  <c r="C12" i="10"/>
  <c r="E12" i="10"/>
  <c r="F12" i="10"/>
  <c r="G12" i="10"/>
  <c r="H12" i="10"/>
  <c r="I12" i="10"/>
  <c r="K12" i="10"/>
  <c r="L12" i="10"/>
  <c r="N12" i="10"/>
  <c r="O12" i="10"/>
  <c r="B12" i="10"/>
  <c r="AG12" i="10"/>
  <c r="AH12" i="10"/>
  <c r="AK12" i="10"/>
  <c r="AL12" i="10"/>
  <c r="W12" i="10"/>
  <c r="B11" i="9"/>
  <c r="AE10" i="10"/>
  <c r="AF10" i="10"/>
  <c r="AG10" i="10"/>
  <c r="AH10" i="10"/>
  <c r="AI10" i="10"/>
  <c r="AJ10" i="10"/>
  <c r="AK10" i="10"/>
  <c r="AL10" i="10"/>
  <c r="Z10" i="10"/>
  <c r="AA10" i="10"/>
  <c r="AB10" i="10"/>
  <c r="X10" i="10"/>
  <c r="Y10" i="10"/>
  <c r="V10" i="10"/>
  <c r="W10" i="10"/>
  <c r="U10" i="10"/>
  <c r="C10" i="10"/>
  <c r="E10" i="10"/>
  <c r="F10" i="10"/>
  <c r="G10" i="10"/>
  <c r="H10" i="10"/>
  <c r="I10" i="10"/>
  <c r="K10" i="10"/>
  <c r="L10" i="10"/>
  <c r="N10" i="10"/>
  <c r="O10" i="10"/>
  <c r="B10" i="10"/>
  <c r="K8" i="10"/>
  <c r="L8" i="10"/>
  <c r="N8" i="10"/>
  <c r="O8" i="10"/>
  <c r="C8" i="10"/>
  <c r="E8" i="10"/>
  <c r="F8" i="10"/>
  <c r="G8" i="10"/>
  <c r="H8" i="10"/>
  <c r="I8" i="10"/>
  <c r="AM14" i="9" l="1"/>
  <c r="AN14" i="9"/>
  <c r="AO14" i="9"/>
  <c r="AL14" i="9"/>
  <c r="N13" i="12" l="1"/>
  <c r="N12" i="12"/>
  <c r="N11" i="12"/>
  <c r="N10" i="12"/>
  <c r="N9" i="12"/>
  <c r="N8" i="12"/>
  <c r="N7" i="12"/>
  <c r="N6" i="12"/>
  <c r="N5" i="12"/>
  <c r="N4" i="12"/>
  <c r="AN15" i="10"/>
  <c r="AM15" i="10"/>
  <c r="D15" i="10"/>
  <c r="AN13" i="10"/>
  <c r="AM13" i="10"/>
  <c r="D13" i="10"/>
  <c r="AN11" i="10"/>
  <c r="AM11" i="10"/>
  <c r="D11" i="10"/>
  <c r="AN9" i="10"/>
  <c r="AM9" i="10"/>
  <c r="D9" i="10"/>
  <c r="AN7" i="10"/>
  <c r="AM7" i="10"/>
  <c r="D7" i="10"/>
  <c r="AN6" i="10"/>
  <c r="AM6" i="10"/>
  <c r="D6" i="10"/>
  <c r="D17" i="10" s="1"/>
  <c r="AL15" i="9"/>
  <c r="AC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C15" i="9"/>
  <c r="AM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G13" i="9"/>
  <c r="F13" i="9"/>
  <c r="E13" i="9"/>
  <c r="D13" i="9"/>
  <c r="C13" i="9"/>
  <c r="AO12" i="9"/>
  <c r="AO15" i="9" s="1"/>
  <c r="AN12" i="9"/>
  <c r="AN15" i="9" s="1"/>
  <c r="AM12" i="9"/>
  <c r="AM15" i="9" s="1"/>
  <c r="AL12" i="9"/>
  <c r="AL13" i="9" s="1"/>
  <c r="AO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AO10" i="9"/>
  <c r="AN10" i="9"/>
  <c r="AN11" i="9" s="1"/>
  <c r="AM10" i="9"/>
  <c r="AM11" i="9" s="1"/>
  <c r="AL10" i="9"/>
  <c r="AL11" i="9" s="1"/>
  <c r="AN9" i="9"/>
  <c r="AC9" i="9"/>
  <c r="AB9" i="9"/>
  <c r="AA9" i="9"/>
  <c r="Z9" i="9"/>
  <c r="Y9" i="9"/>
  <c r="W9" i="9"/>
  <c r="V9" i="9"/>
  <c r="U9" i="9"/>
  <c r="T9" i="9"/>
  <c r="S9" i="9"/>
  <c r="R9" i="9"/>
  <c r="M9" i="9"/>
  <c r="L9" i="9"/>
  <c r="K9" i="9"/>
  <c r="J9" i="9"/>
  <c r="I9" i="9"/>
  <c r="H9" i="9"/>
  <c r="G9" i="9"/>
  <c r="F9" i="9"/>
  <c r="E9" i="9"/>
  <c r="D9" i="9"/>
  <c r="C9" i="9"/>
  <c r="B9" i="9"/>
  <c r="AO8" i="9"/>
  <c r="AO9" i="9" s="1"/>
  <c r="AN8" i="9"/>
  <c r="AM8" i="9"/>
  <c r="AM9" i="9" s="1"/>
  <c r="AL8" i="9"/>
  <c r="AL9" i="9" s="1"/>
  <c r="AM7" i="9"/>
  <c r="Y7" i="9"/>
  <c r="X7" i="9"/>
  <c r="W7" i="9"/>
  <c r="V7" i="9"/>
  <c r="U7" i="9"/>
  <c r="S7" i="9"/>
  <c r="R7" i="9"/>
  <c r="M7" i="9"/>
  <c r="L7" i="9"/>
  <c r="K7" i="9"/>
  <c r="J7" i="9"/>
  <c r="I7" i="9"/>
  <c r="H7" i="9"/>
  <c r="G7" i="9"/>
  <c r="F7" i="9"/>
  <c r="E7" i="9"/>
  <c r="D7" i="9"/>
  <c r="C7" i="9"/>
  <c r="B7" i="9"/>
  <c r="AO6" i="9"/>
  <c r="AO7" i="9" s="1"/>
  <c r="AN6" i="9"/>
  <c r="AN7" i="9" s="1"/>
  <c r="AM6" i="9"/>
  <c r="AL6" i="9"/>
  <c r="AL7" i="9" s="1"/>
  <c r="AO5" i="9"/>
  <c r="AN5" i="9"/>
  <c r="AM5" i="9"/>
  <c r="AL5" i="9"/>
  <c r="AN13" i="9" l="1"/>
  <c r="AO13" i="9"/>
  <c r="AM8" i="10"/>
  <c r="D10" i="10"/>
  <c r="AN10" i="10"/>
  <c r="AM12" i="10"/>
  <c r="D14" i="10"/>
  <c r="AN14" i="10"/>
  <c r="AM16" i="10"/>
  <c r="D8" i="10"/>
  <c r="AN8" i="10"/>
  <c r="AM10" i="10"/>
  <c r="D12" i="10"/>
  <c r="AN12" i="10"/>
  <c r="AM14" i="10"/>
  <c r="D16" i="10"/>
  <c r="AN16" i="10"/>
</calcChain>
</file>

<file path=xl/sharedStrings.xml><?xml version="1.0" encoding="utf-8"?>
<sst xmlns="http://schemas.openxmlformats.org/spreadsheetml/2006/main" count="178" uniqueCount="92">
  <si>
    <t>جمع كل</t>
  </si>
  <si>
    <t>جمع کل</t>
  </si>
  <si>
    <t xml:space="preserve">ماه </t>
  </si>
  <si>
    <t>خرداد</t>
  </si>
  <si>
    <t>مرداد</t>
  </si>
  <si>
    <t xml:space="preserve">مهر </t>
  </si>
  <si>
    <t>آبان</t>
  </si>
  <si>
    <t>آذر</t>
  </si>
  <si>
    <t>بهمن</t>
  </si>
  <si>
    <t>اسفند</t>
  </si>
  <si>
    <t>ايستگاه  1</t>
  </si>
  <si>
    <t>ايستگاه  3</t>
  </si>
  <si>
    <t>ايستگاه 2</t>
  </si>
  <si>
    <t>تعداد حوادث</t>
  </si>
  <si>
    <t>جمع کلی ايستگاهها</t>
  </si>
  <si>
    <t>بازديد اماكن</t>
  </si>
  <si>
    <t>شارژ كپسول</t>
  </si>
  <si>
    <t>آب حمل شده</t>
  </si>
  <si>
    <t>داخل شهر</t>
  </si>
  <si>
    <t>خارج از شهر</t>
  </si>
  <si>
    <t>ساعت</t>
  </si>
  <si>
    <t>اداري</t>
  </si>
  <si>
    <t>كسبي وتجاري</t>
  </si>
  <si>
    <t>پودر هوا</t>
  </si>
  <si>
    <t>پودر گاز</t>
  </si>
  <si>
    <t>co2</t>
  </si>
  <si>
    <t xml:space="preserve">آب  به فقره </t>
  </si>
  <si>
    <t>وسيله نقليه</t>
  </si>
  <si>
    <t>آتش نشانان</t>
  </si>
  <si>
    <t>شهرستانها</t>
  </si>
  <si>
    <t>داوطلب</t>
  </si>
  <si>
    <t>پرسنل سازمان</t>
  </si>
  <si>
    <t>ادارات و سازمانهاي دولتي</t>
  </si>
  <si>
    <t>كارخانجات و شركتها</t>
  </si>
  <si>
    <t>نفر</t>
  </si>
  <si>
    <t>ارگانهاي نظامي و انتظامي</t>
  </si>
  <si>
    <t>سپاه و بسيج</t>
  </si>
  <si>
    <t>نيروي انتظامي</t>
  </si>
  <si>
    <t>ارتش</t>
  </si>
  <si>
    <t>آموزش و پرورش ( مقاطع مختلف )</t>
  </si>
  <si>
    <t>آمادگي و ابتدائي</t>
  </si>
  <si>
    <t>راهنمايي</t>
  </si>
  <si>
    <t>دبيرستان</t>
  </si>
  <si>
    <t>ساعات آموزش</t>
  </si>
  <si>
    <t>تعداد نفرات آموزش ديده</t>
  </si>
  <si>
    <t>فروردین</t>
  </si>
  <si>
    <t>اردیبهشت</t>
  </si>
  <si>
    <t>تیر</t>
  </si>
  <si>
    <t>شهریور</t>
  </si>
  <si>
    <t>دی</t>
  </si>
  <si>
    <t>جمع</t>
  </si>
  <si>
    <t>تایپ نامه های اداری</t>
  </si>
  <si>
    <t xml:space="preserve">تکثیر مکاتبات اداری </t>
  </si>
  <si>
    <t>بایگا نی پرونده ها ی اداری</t>
  </si>
  <si>
    <t>بایگانی گواحی حریق و برگه های حوادث</t>
  </si>
  <si>
    <t>بایگانی گزارشهای روزانه سازمان</t>
  </si>
  <si>
    <t>برگه های ماموریت خودروهای سازمان</t>
  </si>
  <si>
    <t>بایگانی برگه های آبرسانی</t>
  </si>
  <si>
    <t>بایگانی نقشه ها و نامه ها</t>
  </si>
  <si>
    <t>بایگانی استعلامهای اتحادیه ها و صنوف</t>
  </si>
  <si>
    <t>بایگانی برگه مرخصی ساعتی و برگه ماموریت</t>
  </si>
  <si>
    <t xml:space="preserve"> </t>
  </si>
  <si>
    <t>دقيقه</t>
  </si>
  <si>
    <t>ايستگاه 5</t>
  </si>
  <si>
    <t>ايستگاه  6</t>
  </si>
  <si>
    <t>ايستگاه 7</t>
  </si>
  <si>
    <t>ايستگاه 4</t>
  </si>
  <si>
    <t>مورد نیاز</t>
  </si>
  <si>
    <t>آمار وعملکرد واحد بایگانی سازمان آتش نشانی شهرداری ارومیه در سال 92</t>
  </si>
  <si>
    <t>تعدا د ماموريت خودروهاي اطفا</t>
  </si>
  <si>
    <t>تعداد ماموريت خودروهاي نجات</t>
  </si>
  <si>
    <t xml:space="preserve">تعداد آتش نشان درماموريت </t>
  </si>
  <si>
    <t xml:space="preserve">زمان عمليات </t>
  </si>
  <si>
    <t>ثانيه</t>
  </si>
  <si>
    <t>ايستگاه  8</t>
  </si>
  <si>
    <t>ايستگاه 9</t>
  </si>
  <si>
    <t xml:space="preserve">بيوورسال </t>
  </si>
  <si>
    <t>آمارعملکرد ايستگاههای سازمان آتش نشاني وخدمات ايمني شهرداری اروميه در سال 1388 الی 1393</t>
  </si>
  <si>
    <t>سال 1388</t>
  </si>
  <si>
    <t>سال 1389</t>
  </si>
  <si>
    <t>سال 1390</t>
  </si>
  <si>
    <t>سال 1391</t>
  </si>
  <si>
    <t>سال 1393</t>
  </si>
  <si>
    <t xml:space="preserve">سال </t>
  </si>
  <si>
    <t>آمار عملکرد واحد آموزش سازمان آتش نشاني وخدمات ايمني شهرداری اروميه در سال 1388 الی 1393</t>
  </si>
  <si>
    <t>آمار عملکرد سازمان آتش نشاني وخدمات ايمني شهرداری اروميه در سال 1388 الی 1393</t>
  </si>
  <si>
    <t>سال 1392</t>
  </si>
  <si>
    <t>درصد افزایش سال 89 نسبت به سال 88</t>
  </si>
  <si>
    <t>درصد افزایش سال 90 نسبت به سال 89</t>
  </si>
  <si>
    <t>درصد افزایش سال 91 نسبت به سال 90</t>
  </si>
  <si>
    <t>درصد افزایش سال 92 نسبت به سال 91</t>
  </si>
  <si>
    <t>درصد افزایش سال 93 نسبت به سال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</si>
</sst>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178"/>
    </font>
    <font>
      <sz val="10"/>
      <name val="Arial"/>
      <family val="2"/>
    </font>
    <font>
      <sz val="8"/>
      <name val="Arial"/>
      <family val="2"/>
    </font>
    <font>
      <b/>
      <sz val="10"/>
      <name val="B Nazanin"/>
      <charset val="178"/>
    </font>
    <font>
      <b/>
      <sz val="9"/>
      <name val="B Nazanin"/>
      <charset val="178"/>
    </font>
    <font>
      <b/>
      <sz val="11"/>
      <name val="B Nazanin"/>
      <charset val="178"/>
    </font>
    <font>
      <b/>
      <sz val="14"/>
      <name val="B Nazanin"/>
      <charset val="178"/>
    </font>
    <font>
      <sz val="10"/>
      <name val="B Nazanin"/>
      <charset val="178"/>
    </font>
    <font>
      <b/>
      <sz val="12"/>
      <name val="B Titr"/>
      <charset val="178"/>
    </font>
    <font>
      <b/>
      <sz val="10"/>
      <name val="B Traffic"/>
      <charset val="178"/>
    </font>
    <font>
      <b/>
      <sz val="9"/>
      <name val="B Traffic"/>
      <charset val="178"/>
    </font>
    <font>
      <b/>
      <sz val="8"/>
      <name val="B Nazanin"/>
      <charset val="178"/>
    </font>
    <font>
      <b/>
      <sz val="5"/>
      <name val="2  Nazanin"/>
      <charset val="178"/>
    </font>
    <font>
      <b/>
      <sz val="10"/>
      <name val="2  Nazanin"/>
      <charset val="178"/>
    </font>
    <font>
      <b/>
      <sz val="9"/>
      <name val="2  Nazanin"/>
      <charset val="178"/>
    </font>
    <font>
      <b/>
      <sz val="8"/>
      <name val="2  Nazanin"/>
      <charset val="178"/>
    </font>
    <font>
      <b/>
      <sz val="7"/>
      <name val="2  Nazanin"/>
      <charset val="178"/>
    </font>
    <font>
      <b/>
      <sz val="7"/>
      <name val="B Nazanin"/>
      <charset val="178"/>
    </font>
    <font>
      <sz val="7"/>
      <name val="B Nazanin"/>
      <charset val="17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10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/>
    <xf numFmtId="0" fontId="7" fillId="0" borderId="0" xfId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textRotation="90" shrinkToFi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13" fillId="5" borderId="5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12" fillId="5" borderId="5" xfId="0" applyNumberFormat="1" applyFont="1" applyFill="1" applyBorder="1" applyAlignment="1">
      <alignment horizontal="center" vertical="center" textRotation="90"/>
    </xf>
    <xf numFmtId="2" fontId="15" fillId="5" borderId="5" xfId="0" applyNumberFormat="1" applyFont="1" applyFill="1" applyBorder="1" applyAlignment="1">
      <alignment horizontal="center" vertical="center" textRotation="90"/>
    </xf>
    <xf numFmtId="2" fontId="15" fillId="5" borderId="1" xfId="0" applyNumberFormat="1" applyFont="1" applyFill="1" applyBorder="1" applyAlignment="1">
      <alignment horizontal="center" vertical="center" textRotation="90"/>
    </xf>
    <xf numFmtId="2" fontId="14" fillId="5" borderId="5" xfId="0" applyNumberFormat="1" applyFont="1" applyFill="1" applyBorder="1" applyAlignment="1">
      <alignment horizontal="center" vertical="center" textRotation="90"/>
    </xf>
    <xf numFmtId="2" fontId="14" fillId="5" borderId="1" xfId="0" applyNumberFormat="1" applyFont="1" applyFill="1" applyBorder="1" applyAlignment="1">
      <alignment horizontal="center" vertical="center" textRotation="90"/>
    </xf>
    <xf numFmtId="0" fontId="17" fillId="3" borderId="1" xfId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2" fontId="16" fillId="5" borderId="5" xfId="0" applyNumberFormat="1" applyFont="1" applyFill="1" applyBorder="1" applyAlignment="1">
      <alignment horizontal="center" vertical="center" textRotation="90"/>
    </xf>
    <xf numFmtId="0" fontId="17" fillId="0" borderId="1" xfId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2" fontId="16" fillId="5" borderId="1" xfId="0" applyNumberFormat="1" applyFont="1" applyFill="1" applyBorder="1" applyAlignment="1">
      <alignment horizontal="center" vertical="center" textRotation="90"/>
    </xf>
    <xf numFmtId="2" fontId="13" fillId="5" borderId="5" xfId="0" applyNumberFormat="1" applyFont="1" applyFill="1" applyBorder="1" applyAlignment="1">
      <alignment horizontal="center" vertical="center" textRotation="90"/>
    </xf>
    <xf numFmtId="2" fontId="13" fillId="5" borderId="1" xfId="0" applyNumberFormat="1" applyFont="1" applyFill="1" applyBorder="1" applyAlignment="1">
      <alignment horizontal="center" vertical="center" textRotation="90"/>
    </xf>
    <xf numFmtId="0" fontId="8" fillId="0" borderId="0" xfId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_Sheet1_1" xfId="1"/>
  </cellStyles>
  <dxfs count="0"/>
  <tableStyles count="0" defaultTableStyle="TableStyleMedium9" defaultPivotStyle="PivotStyleLight16"/>
  <colors>
    <mruColors>
      <color rgb="FFFFCC99"/>
      <color rgb="FFFE9968"/>
      <color rgb="FFFF99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تعداد حوادث اتفاق افتاده در ایستگاههای آتش نشانی شهرداری ارومیه درسال 1388 الی  سال 1393</a:t>
            </a:r>
          </a:p>
        </c:rich>
      </c:tx>
      <c:layout>
        <c:manualLayout>
          <c:xMode val="edge"/>
          <c:yMode val="edge"/>
          <c:x val="0.20915958209914159"/>
          <c:y val="1.1577274642130993E-2"/>
        </c:manualLayout>
      </c:layout>
      <c:overlay val="0"/>
      <c:spPr>
        <a:noFill/>
        <a:ln w="25400">
          <a:noFill/>
        </a:ln>
      </c:spPr>
    </c:title>
    <c:autoTitleDeleted val="0"/>
    <c:view3D>
      <c:rotX val="34"/>
      <c:hPercent val="43"/>
      <c:rotY val="34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3631912344442191E-2"/>
          <c:y val="0.10775057204647424"/>
          <c:w val="0.89850833577069256"/>
          <c:h val="0.555766108450226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[1]ايستگاهها!$B$3</c:f>
              <c:strCache>
                <c:ptCount val="1"/>
                <c:pt idx="0">
                  <c:v>ايستگاه 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(ايستگاهها!$B$5,ايستگاهها!$B$6,ايستگاهها!$B$8,ايستگاهها!$B$10,ايستگاهها!$B$12,ايستگاهها!$B$14)</c:f>
              <c:numCache>
                <c:formatCode>General</c:formatCode>
                <c:ptCount val="6"/>
                <c:pt idx="0">
                  <c:v>349</c:v>
                </c:pt>
                <c:pt idx="1">
                  <c:v>711</c:v>
                </c:pt>
                <c:pt idx="2">
                  <c:v>459</c:v>
                </c:pt>
                <c:pt idx="3">
                  <c:v>468</c:v>
                </c:pt>
                <c:pt idx="4">
                  <c:v>503</c:v>
                </c:pt>
                <c:pt idx="5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E-4527-A9B9-02F2BE3D811E}"/>
            </c:ext>
          </c:extLst>
        </c:ser>
        <c:ser>
          <c:idx val="1"/>
          <c:order val="1"/>
          <c:tx>
            <c:strRef>
              <c:f>[1]ايستگاهها!$F$3</c:f>
              <c:strCache>
                <c:ptCount val="1"/>
                <c:pt idx="0">
                  <c:v>ايستگاه 2</c:v>
                </c:pt>
              </c:strCache>
            </c:strRef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(ايستگاهها!$F$5,ايستگاهها!$F$6,ايستگاهها!$F$8,ايستگاهها!$F$10,ايستگاهها!$F$12,ايستگاهها!$F$14)</c:f>
              <c:numCache>
                <c:formatCode>General</c:formatCode>
                <c:ptCount val="6"/>
                <c:pt idx="0">
                  <c:v>145</c:v>
                </c:pt>
                <c:pt idx="1">
                  <c:v>271</c:v>
                </c:pt>
                <c:pt idx="2">
                  <c:v>202</c:v>
                </c:pt>
                <c:pt idx="3">
                  <c:v>175</c:v>
                </c:pt>
                <c:pt idx="4">
                  <c:v>209</c:v>
                </c:pt>
                <c:pt idx="5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E-4527-A9B9-02F2BE3D811E}"/>
            </c:ext>
          </c:extLst>
        </c:ser>
        <c:ser>
          <c:idx val="2"/>
          <c:order val="2"/>
          <c:tx>
            <c:strRef>
              <c:f>[1]ايستگاهها!$J$3</c:f>
              <c:strCache>
                <c:ptCount val="1"/>
                <c:pt idx="0">
                  <c:v>ايستگاه  3</c:v>
                </c:pt>
              </c:strCache>
            </c:strRef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(ايستگاهها!$J$5,ايستگاهها!$J$6,ايستگاهها!$J$8,ايستگاهها!$J$10,ايستگاهها!$J$12,ايستگاهها!$J$14)</c:f>
              <c:numCache>
                <c:formatCode>General</c:formatCode>
                <c:ptCount val="6"/>
                <c:pt idx="0">
                  <c:v>82</c:v>
                </c:pt>
                <c:pt idx="1">
                  <c:v>185</c:v>
                </c:pt>
                <c:pt idx="2">
                  <c:v>65</c:v>
                </c:pt>
                <c:pt idx="3">
                  <c:v>52</c:v>
                </c:pt>
                <c:pt idx="4">
                  <c:v>84</c:v>
                </c:pt>
                <c:pt idx="5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CE-4527-A9B9-02F2BE3D811E}"/>
            </c:ext>
          </c:extLst>
        </c:ser>
        <c:ser>
          <c:idx val="3"/>
          <c:order val="3"/>
          <c:tx>
            <c:strRef>
              <c:f>[1]ايستگاهها!$N$3</c:f>
              <c:strCache>
                <c:ptCount val="1"/>
                <c:pt idx="0">
                  <c:v>ايستگاه 4</c:v>
                </c:pt>
              </c:strCache>
            </c:strRef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(ايستگاهها!$N$6,ايستگاهها!$N$8,ايستگاهها!$N$10,ايستگاهها!$N$12,ايستگاهها!$N$14)</c:f>
              <c:numCache>
                <c:formatCode>General</c:formatCode>
                <c:ptCount val="5"/>
                <c:pt idx="0">
                  <c:v>0</c:v>
                </c:pt>
                <c:pt idx="1">
                  <c:v>56</c:v>
                </c:pt>
                <c:pt idx="2">
                  <c:v>92</c:v>
                </c:pt>
                <c:pt idx="3">
                  <c:v>110</c:v>
                </c:pt>
                <c:pt idx="4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CE-4527-A9B9-02F2BE3D811E}"/>
            </c:ext>
          </c:extLst>
        </c:ser>
        <c:ser>
          <c:idx val="4"/>
          <c:order val="4"/>
          <c:tx>
            <c:strRef>
              <c:f>[1]ايستگاهها!$R$3</c:f>
              <c:strCache>
                <c:ptCount val="1"/>
                <c:pt idx="0">
                  <c:v>ايستگاه 5</c:v>
                </c:pt>
              </c:strCache>
            </c:strRef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(ايستگاهها!$R$5,ايستگاهها!$R$6,ايستگاهها!$R$8,ايستگاهها!$R$10,ايستگاهها!$R$12,ايستگاهها!$R$14)</c:f>
              <c:numCache>
                <c:formatCode>General</c:formatCode>
                <c:ptCount val="6"/>
                <c:pt idx="0">
                  <c:v>138</c:v>
                </c:pt>
                <c:pt idx="1">
                  <c:v>202</c:v>
                </c:pt>
                <c:pt idx="2">
                  <c:v>123</c:v>
                </c:pt>
                <c:pt idx="3">
                  <c:v>99</c:v>
                </c:pt>
                <c:pt idx="4">
                  <c:v>110</c:v>
                </c:pt>
                <c:pt idx="5">
                  <c:v>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CE-4527-A9B9-02F2BE3D811E}"/>
            </c:ext>
          </c:extLst>
        </c:ser>
        <c:ser>
          <c:idx val="5"/>
          <c:order val="5"/>
          <c:tx>
            <c:strRef>
              <c:f>[1]ايستگاهها!$V$3</c:f>
              <c:strCache>
                <c:ptCount val="1"/>
                <c:pt idx="0">
                  <c:v>ايستگاه  6</c:v>
                </c:pt>
              </c:strCache>
            </c:strRef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(ايستگاهها!$V$5,ايستگاهها!$V$6,ايستگاهها!$V$8,ايستگاهها!$V$10,ايستگاهها!$V$12,ايستگاهها!$V$14)</c:f>
              <c:numCache>
                <c:formatCode>General</c:formatCode>
                <c:ptCount val="6"/>
                <c:pt idx="0">
                  <c:v>491</c:v>
                </c:pt>
                <c:pt idx="1">
                  <c:v>246</c:v>
                </c:pt>
                <c:pt idx="2">
                  <c:v>136</c:v>
                </c:pt>
                <c:pt idx="3">
                  <c:v>126</c:v>
                </c:pt>
                <c:pt idx="4">
                  <c:v>150</c:v>
                </c:pt>
                <c:pt idx="5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5CE-4527-A9B9-02F2BE3D811E}"/>
            </c:ext>
          </c:extLst>
        </c:ser>
        <c:ser>
          <c:idx val="6"/>
          <c:order val="6"/>
          <c:tx>
            <c:strRef>
              <c:f>[1]ايستگاهها!$Z$3</c:f>
              <c:strCache>
                <c:ptCount val="1"/>
                <c:pt idx="0">
                  <c:v>ايستگاه 7</c:v>
                </c:pt>
              </c:strCache>
            </c:strRef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(ايستگاهها!$Z$5,ايستگاهها!$Z$6,ايستگاهها!$Z$8,ايستگاهها!$Z$10,ايستگاهها!$Z$12,ايستگاهها!$Z$14)</c:f>
              <c:numCache>
                <c:formatCode>General</c:formatCode>
                <c:ptCount val="6"/>
                <c:pt idx="1">
                  <c:v>163</c:v>
                </c:pt>
                <c:pt idx="2">
                  <c:v>67</c:v>
                </c:pt>
                <c:pt idx="3">
                  <c:v>40</c:v>
                </c:pt>
                <c:pt idx="4">
                  <c:v>62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CE-4527-A9B9-02F2BE3D811E}"/>
            </c:ext>
          </c:extLst>
        </c:ser>
        <c:ser>
          <c:idx val="7"/>
          <c:order val="7"/>
          <c:tx>
            <c:strRef>
              <c:f>[1]ايستگاهها!$AD$3</c:f>
              <c:strCache>
                <c:ptCount val="1"/>
                <c:pt idx="0">
                  <c:v>ايستگاه  8</c:v>
                </c:pt>
              </c:strCache>
            </c:strRef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(ايستگاهها!$AD$5,ايستگاهها!$AD$6,ايستگاهها!$AD$8,ايستگاهها!$AD$10,ايستگاهها!$AD$12,ايستگاهها!$AD$14)</c:f>
              <c:numCache>
                <c:formatCode>General</c:formatCode>
                <c:ptCount val="6"/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5CE-4527-A9B9-02F2BE3D811E}"/>
            </c:ext>
          </c:extLst>
        </c:ser>
        <c:ser>
          <c:idx val="8"/>
          <c:order val="8"/>
          <c:tx>
            <c:v>ايستگاه 9</c:v>
          </c:tx>
          <c:invertIfNegative val="0"/>
          <c:cat>
            <c:strRef>
              <c:f>(ايستگاهها!$A$5,ايستگاهها!$A$6,ايستگاهها!$A$8,ايستگاهها!$A$10,ايستگاهها!$A$12,ايستگاهها!$A$14)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(ايستگاهها!$AH$5,ايستگاهها!$AH$6,ايستگاهها!$AH$8,ايستگاهها!$AH$10,ايستگاهها!$AH$12,ايستگاهها!$AH$14)</c:f>
              <c:numCache>
                <c:formatCode>General</c:formatCode>
                <c:ptCount val="6"/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5CE-4527-A9B9-02F2BE3D8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614208"/>
        <c:axId val="107615744"/>
        <c:axId val="0"/>
      </c:bar3DChart>
      <c:catAx>
        <c:axId val="1076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15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76157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6142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تعداد حوادث گزارش شده توسط سازمان آتش نشانی  شهرداري ارومیه در سال1388 الی 1393</a:t>
            </a:r>
          </a:p>
        </c:rich>
      </c:tx>
      <c:layout>
        <c:manualLayout>
          <c:xMode val="edge"/>
          <c:yMode val="edge"/>
          <c:x val="0.22678570117464678"/>
          <c:y val="3.0614222974158461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636959904965375"/>
          <c:y val="0.12755831927726541"/>
          <c:w val="0.87170199001768378"/>
          <c:h val="0.557191421432324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عملکرد!$B$5</c:f>
              <c:strCache>
                <c:ptCount val="1"/>
                <c:pt idx="0">
                  <c:v>داخل شهر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(عملکرد!$A$6,عملکرد!$A$7,عملکرد!$A$9,عملکرد!$A$11,عملکرد!$A$13,عملکرد!$A$15)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(عملکرد!$B$6,عملکرد!$B$7,عملکرد!$B$9,عملکرد!$B$11,عملکرد!$B$13,عملکرد!$B$15)</c:f>
              <c:numCache>
                <c:formatCode>General</c:formatCode>
                <c:ptCount val="6"/>
                <c:pt idx="0">
                  <c:v>585</c:v>
                </c:pt>
                <c:pt idx="1">
                  <c:v>1057</c:v>
                </c:pt>
                <c:pt idx="2">
                  <c:v>742</c:v>
                </c:pt>
                <c:pt idx="3">
                  <c:v>727</c:v>
                </c:pt>
                <c:pt idx="4">
                  <c:v>840</c:v>
                </c:pt>
                <c:pt idx="5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4-4178-9DD2-CF28F20D31ED}"/>
            </c:ext>
          </c:extLst>
        </c:ser>
        <c:ser>
          <c:idx val="1"/>
          <c:order val="1"/>
          <c:tx>
            <c:strRef>
              <c:f>عملکرد!$C$5</c:f>
              <c:strCache>
                <c:ptCount val="1"/>
                <c:pt idx="0">
                  <c:v>خارج از شهر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(عملکرد!$A$6,عملکرد!$A$7,عملکرد!$A$9,عملکرد!$A$11,عملکرد!$A$13,عملکرد!$A$15)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(عملکرد!$C$6,عملکرد!$C$7,عملکرد!$C$9,عملکرد!$C$11,عملکرد!$C$13,عملکرد!$C$15)</c:f>
              <c:numCache>
                <c:formatCode>General</c:formatCode>
                <c:ptCount val="6"/>
                <c:pt idx="0">
                  <c:v>249</c:v>
                </c:pt>
                <c:pt idx="1">
                  <c:v>721</c:v>
                </c:pt>
                <c:pt idx="2">
                  <c:v>366</c:v>
                </c:pt>
                <c:pt idx="3">
                  <c:v>325</c:v>
                </c:pt>
                <c:pt idx="4">
                  <c:v>388</c:v>
                </c:pt>
                <c:pt idx="5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4-4178-9DD2-CF28F20D31ED}"/>
            </c:ext>
          </c:extLst>
        </c:ser>
        <c:ser>
          <c:idx val="2"/>
          <c:order val="2"/>
          <c:tx>
            <c:strRef>
              <c:f>عملکرد!$D$5</c:f>
              <c:strCache>
                <c:ptCount val="1"/>
                <c:pt idx="0">
                  <c:v>جمع کل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(عملکرد!$A$6,عملکرد!$A$7,عملکرد!$A$9,عملکرد!$A$11,عملکرد!$A$13,عملکرد!$A$15)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(عملکرد!$D$6,عملکرد!$D$7,عملکرد!$D$9,عملکرد!$D$11,عملکرد!$D$13,عملکرد!$D$15)</c:f>
              <c:numCache>
                <c:formatCode>General</c:formatCode>
                <c:ptCount val="6"/>
                <c:pt idx="0">
                  <c:v>834</c:v>
                </c:pt>
                <c:pt idx="1">
                  <c:v>1778</c:v>
                </c:pt>
                <c:pt idx="2">
                  <c:v>1108</c:v>
                </c:pt>
                <c:pt idx="3">
                  <c:v>1052</c:v>
                </c:pt>
                <c:pt idx="4">
                  <c:v>1228</c:v>
                </c:pt>
                <c:pt idx="5">
                  <c:v>1130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74-4178-9DD2-CF28F20D31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300800"/>
        <c:axId val="72302592"/>
        <c:axId val="0"/>
      </c:bar3DChart>
      <c:catAx>
        <c:axId val="7230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7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025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230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00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800" b="1" i="0" u="none" strike="noStrike" baseline="0">
                <a:solidFill>
                  <a:srgbClr val="000000"/>
                </a:solidFill>
                <a:latin typeface="2  Nazanin"/>
                <a:ea typeface="2  Nazanin"/>
                <a:cs typeface="B Traffic" pitchFamily="2" charset="-78"/>
              </a:defRPr>
            </a:pPr>
            <a:endParaRPr lang="en-US"/>
          </a:p>
        </c:txPr>
      </c:dTable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000000"/>
          </a:solidFill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>
                <a:cs typeface="B Titr" pitchFamily="2" charset="-78"/>
              </a:rPr>
              <a:t>نمودار  تعداد ساعات آموزش در سازمان آتش نشانی  شهرداري اروميه</a:t>
            </a:r>
            <a:r>
              <a:rPr lang="fa-IR" baseline="0">
                <a:cs typeface="B Titr" pitchFamily="2" charset="-78"/>
              </a:rPr>
              <a:t> </a:t>
            </a:r>
            <a:r>
              <a:rPr lang="fa-IR">
                <a:cs typeface="B Titr" pitchFamily="2" charset="-78"/>
              </a:rPr>
              <a:t>در  سال </a:t>
            </a:r>
            <a:r>
              <a:rPr lang="fa-IR">
                <a:cs typeface="B Traffic" pitchFamily="2" charset="-78"/>
              </a:rPr>
              <a:t>1388 الی 1393</a:t>
            </a:r>
          </a:p>
        </c:rich>
      </c:tx>
      <c:layout>
        <c:manualLayout>
          <c:xMode val="edge"/>
          <c:yMode val="edge"/>
          <c:x val="0.36783588669679279"/>
          <c:y val="2.70860675554327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519383429765019"/>
          <c:y val="0.13601797904017471"/>
          <c:w val="0.85210561107440186"/>
          <c:h val="0.6975556303197453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عملکرد!$AM$4</c:f>
              <c:strCache>
                <c:ptCount val="1"/>
                <c:pt idx="0">
                  <c:v>ساعات آموزش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(عملکرد!$A$6,عملکرد!$A$7,عملکرد!$A$9,عملکرد!$A$11,عملکرد!$A$13,عملکرد!$A$15)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(عملکرد!$AM$6,عملکرد!$AM$7,عملکرد!$AM$9,عملکرد!$AM$11,عملکرد!$AM$13,عملکرد!$AM$15)</c:f>
              <c:numCache>
                <c:formatCode>General</c:formatCode>
                <c:ptCount val="6"/>
                <c:pt idx="0">
                  <c:v>112</c:v>
                </c:pt>
                <c:pt idx="1">
                  <c:v>139</c:v>
                </c:pt>
                <c:pt idx="2">
                  <c:v>223</c:v>
                </c:pt>
                <c:pt idx="3">
                  <c:v>324</c:v>
                </c:pt>
                <c:pt idx="4">
                  <c:v>502</c:v>
                </c:pt>
                <c:pt idx="5">
                  <c:v>617.29999999999995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1-495B-8D66-96AF52BF8E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2316416"/>
        <c:axId val="72317952"/>
        <c:axId val="0"/>
      </c:bar3DChart>
      <c:catAx>
        <c:axId val="7231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17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2317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3164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>
                <a:cs typeface="B Titr" pitchFamily="2" charset="-78"/>
              </a:rPr>
              <a:t>نمودار تعداد حوادث گزارش شده سازمان آتش نشانی در  سال 1388 الی 1393</a:t>
            </a:r>
          </a:p>
        </c:rich>
      </c:tx>
      <c:layout>
        <c:manualLayout>
          <c:xMode val="edge"/>
          <c:yMode val="edge"/>
          <c:x val="0.31142351431572124"/>
          <c:y val="3.8596943908272888E-5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499273037026"/>
          <c:y val="0.34649197011198368"/>
          <c:w val="0.63354075695164314"/>
          <c:h val="0.44517639197932618"/>
        </c:manualLayout>
      </c:layout>
      <c:pie3DChart>
        <c:varyColors val="1"/>
        <c:ser>
          <c:idx val="0"/>
          <c:order val="0"/>
          <c:tx>
            <c:v>تعداد حوادث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Lbls>
            <c:dLbl>
              <c:idx val="0"/>
              <c:layout>
                <c:manualLayout>
                  <c:x val="4.7513094159807749E-2"/>
                  <c:y val="-0.17672881913606661"/>
                </c:manualLayout>
              </c:layout>
              <c:tx>
                <c:rich>
                  <a:bodyPr/>
                  <a:lstStyle/>
                  <a:p>
                    <a:r>
                      <a:rPr lang="fa-IR"/>
                      <a:t>داخل شهر 4744</a:t>
                    </a:r>
                  </a:p>
                  <a:p>
                    <a:r>
                      <a:rPr lang="fa-IR"/>
                      <a:t> 66%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A0-44FA-B5CA-E46C32B7A1B2}"/>
                </c:ext>
              </c:extLst>
            </c:dLbl>
            <c:dLbl>
              <c:idx val="1"/>
              <c:layout>
                <c:manualLayout>
                  <c:x val="2.7269382455064203E-2"/>
                  <c:y val="-0.11606396024314752"/>
                </c:manualLayout>
              </c:layout>
              <c:tx>
                <c:rich>
                  <a:bodyPr/>
                  <a:lstStyle/>
                  <a:p>
                    <a:r>
                      <a:rPr lang="fa-IR"/>
                      <a:t>خارج از شهر; 2340</a:t>
                    </a:r>
                  </a:p>
                  <a:p>
                    <a:r>
                      <a:rPr lang="fa-IR"/>
                      <a:t>34%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A0-44FA-B5CA-E46C32B7A1B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7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B Traffic" pitchFamily="2" charset="-78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(عملکرد!$B$5,عملکرد!$C$5)</c:f>
              <c:strCache>
                <c:ptCount val="2"/>
                <c:pt idx="0">
                  <c:v>داخل شهر</c:v>
                </c:pt>
                <c:pt idx="1">
                  <c:v>خارج از شهر</c:v>
                </c:pt>
              </c:strCache>
            </c:strRef>
          </c:cat>
          <c:val>
            <c:numRef>
              <c:f>(عملکرد!$B$17,عملکرد!$C$17)</c:f>
              <c:numCache>
                <c:formatCode>General</c:formatCode>
                <c:ptCount val="2"/>
                <c:pt idx="0">
                  <c:v>4782</c:v>
                </c:pt>
                <c:pt idx="1">
                  <c:v>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A0-44FA-B5CA-E46C32B7A1B2}"/>
            </c:ext>
          </c:extLst>
        </c:ser>
        <c:dLbls>
          <c:showLegendKey val="0"/>
          <c:showVal val="1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B Titr" pitchFamily="2" charset="-78"/>
              </a:defRPr>
            </a:pPr>
            <a:r>
              <a:rPr lang="fa-IR" sz="1200" b="1" i="0" strike="noStrike">
                <a:solidFill>
                  <a:srgbClr val="000000"/>
                </a:solidFill>
                <a:latin typeface="Arial"/>
                <a:cs typeface="B Titr" pitchFamily="2" charset="-78"/>
              </a:rPr>
              <a:t> نمودار شارژ کپسول(پودر هوا-گاز</a:t>
            </a:r>
            <a:r>
              <a:rPr lang="en-US" sz="1200" b="1" i="0" strike="noStrike">
                <a:solidFill>
                  <a:srgbClr val="000000"/>
                </a:solidFill>
                <a:latin typeface="Arial"/>
                <a:cs typeface="B Titr" pitchFamily="2" charset="-78"/>
              </a:rPr>
              <a:t>co2) </a:t>
            </a:r>
            <a:r>
              <a:rPr lang="fa-IR" sz="1200" b="1" i="0" strike="noStrike">
                <a:solidFill>
                  <a:srgbClr val="000000"/>
                </a:solidFill>
                <a:latin typeface="Arial"/>
                <a:cs typeface="B Titr" pitchFamily="2" charset="-78"/>
              </a:rPr>
              <a:t>))سازمان آتش نشانی  شهرداري اروميه در سال 1388 الی 1393</a:t>
            </a:r>
          </a:p>
        </c:rich>
      </c:tx>
      <c:layout>
        <c:manualLayout>
          <c:xMode val="edge"/>
          <c:yMode val="edge"/>
          <c:x val="0.31548499496823101"/>
          <c:y val="4.14963875062387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2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79871334703326E-2"/>
          <c:y val="2.7250443308647128E-2"/>
          <c:w val="0.93416572077184956"/>
          <c:h val="0.622378767797352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عملکرد!$K$5</c:f>
              <c:strCache>
                <c:ptCount val="1"/>
                <c:pt idx="0">
                  <c:v>پودر هوا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(عملکرد!$A$6,عملکرد!$A$7,عملکرد!$A$9,عملکرد!$A$11,عملکرد!$A$13,عملکرد!$A$15)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(عملکرد!$K$6,عملکرد!$K$7,عملکرد!$K$9,عملکرد!$K$11,عملکرد!$K$13,عملکرد!$K$15)</c:f>
              <c:numCache>
                <c:formatCode>General</c:formatCode>
                <c:ptCount val="6"/>
                <c:pt idx="0">
                  <c:v>1177</c:v>
                </c:pt>
                <c:pt idx="1">
                  <c:v>1458</c:v>
                </c:pt>
                <c:pt idx="2">
                  <c:v>1321</c:v>
                </c:pt>
                <c:pt idx="3">
                  <c:v>1700</c:v>
                </c:pt>
                <c:pt idx="4">
                  <c:v>2314</c:v>
                </c:pt>
                <c:pt idx="5">
                  <c:v>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D-469C-9671-D87B79E2AA9F}"/>
            </c:ext>
          </c:extLst>
        </c:ser>
        <c:ser>
          <c:idx val="1"/>
          <c:order val="1"/>
          <c:tx>
            <c:strRef>
              <c:f>عملکرد!$L$5</c:f>
              <c:strCache>
                <c:ptCount val="1"/>
                <c:pt idx="0">
                  <c:v>پودر گاز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(عملکرد!$A$6,عملکرد!$A$7,عملکرد!$A$9,عملکرد!$A$11,عملکرد!$A$13,عملکرد!$A$15)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(عملکرد!$L$6,عملکرد!$L$7,عملکرد!$L$9,عملکرد!$L$11,عملکرد!$L$13,عملکرد!$L$15)</c:f>
              <c:numCache>
                <c:formatCode>General</c:formatCode>
                <c:ptCount val="6"/>
                <c:pt idx="0">
                  <c:v>255</c:v>
                </c:pt>
                <c:pt idx="1">
                  <c:v>248</c:v>
                </c:pt>
                <c:pt idx="2">
                  <c:v>134</c:v>
                </c:pt>
                <c:pt idx="3">
                  <c:v>161</c:v>
                </c:pt>
                <c:pt idx="4">
                  <c:v>162</c:v>
                </c:pt>
                <c:pt idx="5">
                  <c:v>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4D-469C-9671-D87B79E2AA9F}"/>
            </c:ext>
          </c:extLst>
        </c:ser>
        <c:ser>
          <c:idx val="2"/>
          <c:order val="2"/>
          <c:tx>
            <c:strRef>
              <c:f>عملکرد!$N$5</c:f>
              <c:strCache>
                <c:ptCount val="1"/>
                <c:pt idx="0">
                  <c:v>co2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(عملکرد!$A$6,عملکرد!$A$7,عملکرد!$A$9,عملکرد!$A$11,عملکرد!$A$13,عملکرد!$A$15)</c:f>
              <c:strCache>
                <c:ptCount val="6"/>
                <c:pt idx="0">
                  <c:v>سال 1388</c:v>
                </c:pt>
                <c:pt idx="1">
                  <c:v>سال 1389</c:v>
                </c:pt>
                <c:pt idx="2">
                  <c:v>سال 1390</c:v>
                </c:pt>
                <c:pt idx="3">
                  <c:v>سال 1391</c:v>
                </c:pt>
                <c:pt idx="4">
                  <c:v>سال 1392</c:v>
                </c:pt>
                <c:pt idx="5">
                  <c:v>سال 1393</c:v>
                </c:pt>
              </c:strCache>
            </c:strRef>
          </c:cat>
          <c:val>
            <c:numRef>
              <c:f>(عملکرد!$N$6,عملکرد!$N$7,عملکرد!$N$9,عملکرد!$N$11,عملکرد!$N$13,عملکرد!$N$15)</c:f>
              <c:numCache>
                <c:formatCode>General</c:formatCode>
                <c:ptCount val="6"/>
                <c:pt idx="0">
                  <c:v>194</c:v>
                </c:pt>
                <c:pt idx="1">
                  <c:v>287</c:v>
                </c:pt>
                <c:pt idx="2">
                  <c:v>306</c:v>
                </c:pt>
                <c:pt idx="3">
                  <c:v>334</c:v>
                </c:pt>
                <c:pt idx="4">
                  <c:v>332</c:v>
                </c:pt>
                <c:pt idx="5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4D-469C-9671-D87B79E2A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469568"/>
        <c:axId val="33471104"/>
        <c:axId val="0"/>
      </c:bar3DChart>
      <c:catAx>
        <c:axId val="3346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71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47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69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B Traffic" pitchFamily="2" charset="-78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a-IR"/>
              <a:t>نمودار تعداد برگه های ماموریت خودروهای سازمان آتش نشانی در سال 88</a:t>
            </a:r>
          </a:p>
        </c:rich>
      </c:tx>
      <c:layout>
        <c:manualLayout>
          <c:xMode val="edge"/>
          <c:yMode val="edge"/>
          <c:x val="0.21413524258835026"/>
          <c:y val="2.217741935483870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7510618067867054E-2"/>
          <c:y val="0.14112917119098414"/>
          <c:w val="0.92827099843318472"/>
          <c:h val="0.71975877307403002"/>
        </c:manualLayout>
      </c:layout>
      <c:bar3DChart>
        <c:barDir val="col"/>
        <c:grouping val="clustered"/>
        <c:varyColors val="0"/>
        <c:ser>
          <c:idx val="0"/>
          <c:order val="0"/>
          <c:tx>
            <c:v>تعداد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بایگانی!$B$3:$J$3</c:f>
              <c:strCache>
                <c:ptCount val="9"/>
                <c:pt idx="0">
                  <c:v>فروردین</c:v>
                </c:pt>
                <c:pt idx="1">
                  <c:v>اردیبهشت</c:v>
                </c:pt>
                <c:pt idx="2">
                  <c:v>خرداد</c:v>
                </c:pt>
                <c:pt idx="3">
                  <c:v>تیر</c:v>
                </c:pt>
                <c:pt idx="4">
                  <c:v>مرداد</c:v>
                </c:pt>
                <c:pt idx="5">
                  <c:v>شهریور</c:v>
                </c:pt>
                <c:pt idx="6">
                  <c:v>مهر </c:v>
                </c:pt>
                <c:pt idx="7">
                  <c:v>آبان</c:v>
                </c:pt>
                <c:pt idx="8">
                  <c:v>آذر</c:v>
                </c:pt>
              </c:strCache>
            </c:strRef>
          </c:cat>
          <c:val>
            <c:numRef>
              <c:f>بایگانی!$B$9:$J$9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D147-434A-99CB-B3A4DD446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660288"/>
        <c:axId val="33662080"/>
        <c:axId val="0"/>
      </c:bar3DChart>
      <c:catAx>
        <c:axId val="33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62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366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66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US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866" r="0.75000000000000866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3.jpeg"/><Relationship Id="rId6" Type="http://schemas.openxmlformats.org/officeDocument/2006/relationships/image" Target="../media/image5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159889</xdr:colOff>
      <xdr:row>0</xdr:row>
      <xdr:rowOff>159196</xdr:rowOff>
    </xdr:from>
    <xdr:to>
      <xdr:col>22</xdr:col>
      <xdr:colOff>168089</xdr:colOff>
      <xdr:row>0</xdr:row>
      <xdr:rowOff>1302196</xdr:rowOff>
    </xdr:to>
    <xdr:grpSp>
      <xdr:nvGrpSpPr>
        <xdr:cNvPr id="2091" name="Group 1"/>
        <xdr:cNvGrpSpPr>
          <a:grpSpLocks/>
        </xdr:cNvGrpSpPr>
      </xdr:nvGrpSpPr>
      <xdr:grpSpPr bwMode="auto">
        <a:xfrm>
          <a:off x="4616648" y="159196"/>
          <a:ext cx="1242922" cy="1143000"/>
          <a:chOff x="447" y="4"/>
          <a:chExt cx="115" cy="120"/>
        </a:xfrm>
      </xdr:grpSpPr>
      <xdr:sp macro="" textlink="">
        <xdr:nvSpPr>
          <xdr:cNvPr id="2107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6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2110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111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144430</xdr:colOff>
      <xdr:row>17</xdr:row>
      <xdr:rowOff>118035</xdr:rowOff>
    </xdr:from>
    <xdr:to>
      <xdr:col>21</xdr:col>
      <xdr:colOff>152630</xdr:colOff>
      <xdr:row>23</xdr:row>
      <xdr:rowOff>65741</xdr:rowOff>
    </xdr:to>
    <xdr:grpSp>
      <xdr:nvGrpSpPr>
        <xdr:cNvPr id="29" name="Group 1"/>
        <xdr:cNvGrpSpPr>
          <a:grpSpLocks/>
        </xdr:cNvGrpSpPr>
      </xdr:nvGrpSpPr>
      <xdr:grpSpPr bwMode="auto">
        <a:xfrm>
          <a:off x="4354245" y="7914424"/>
          <a:ext cx="1242922" cy="1147150"/>
          <a:chOff x="447" y="4"/>
          <a:chExt cx="115" cy="120"/>
        </a:xfrm>
      </xdr:grpSpPr>
      <xdr:sp macro="" textlink="">
        <xdr:nvSpPr>
          <xdr:cNvPr id="30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2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3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4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39</xdr:col>
      <xdr:colOff>244655</xdr:colOff>
      <xdr:row>50</xdr:row>
      <xdr:rowOff>53212</xdr:rowOff>
    </xdr:to>
    <xdr:graphicFrame macro="">
      <xdr:nvGraphicFramePr>
        <xdr:cNvPr id="2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69850</xdr:rowOff>
    </xdr:from>
    <xdr:to>
      <xdr:col>8</xdr:col>
      <xdr:colOff>276225</xdr:colOff>
      <xdr:row>0</xdr:row>
      <xdr:rowOff>1216025</xdr:rowOff>
    </xdr:to>
    <xdr:grpSp>
      <xdr:nvGrpSpPr>
        <xdr:cNvPr id="1069" name="Group 1"/>
        <xdr:cNvGrpSpPr>
          <a:grpSpLocks/>
        </xdr:cNvGrpSpPr>
      </xdr:nvGrpSpPr>
      <xdr:grpSpPr bwMode="auto">
        <a:xfrm>
          <a:off x="4270177" y="69850"/>
          <a:ext cx="1393626" cy="1146175"/>
          <a:chOff x="447" y="4"/>
          <a:chExt cx="115" cy="120"/>
        </a:xfrm>
      </xdr:grpSpPr>
      <xdr:sp macro="" textlink="">
        <xdr:nvSpPr>
          <xdr:cNvPr id="1086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1089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90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70713</xdr:colOff>
      <xdr:row>21</xdr:row>
      <xdr:rowOff>160388</xdr:rowOff>
    </xdr:from>
    <xdr:to>
      <xdr:col>14</xdr:col>
      <xdr:colOff>451713</xdr:colOff>
      <xdr:row>33</xdr:row>
      <xdr:rowOff>178594</xdr:rowOff>
    </xdr:to>
    <xdr:graphicFrame macro="">
      <xdr:nvGraphicFramePr>
        <xdr:cNvPr id="107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315262</xdr:colOff>
      <xdr:row>22</xdr:row>
      <xdr:rowOff>27710</xdr:rowOff>
    </xdr:from>
    <xdr:to>
      <xdr:col>39</xdr:col>
      <xdr:colOff>96187</xdr:colOff>
      <xdr:row>34</xdr:row>
      <xdr:rowOff>119063</xdr:rowOff>
    </xdr:to>
    <xdr:graphicFrame macro="">
      <xdr:nvGraphicFramePr>
        <xdr:cNvPr id="107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39918</xdr:colOff>
      <xdr:row>34</xdr:row>
      <xdr:rowOff>89117</xdr:rowOff>
    </xdr:from>
    <xdr:to>
      <xdr:col>14</xdr:col>
      <xdr:colOff>418118</xdr:colOff>
      <xdr:row>49</xdr:row>
      <xdr:rowOff>74414</xdr:rowOff>
    </xdr:to>
    <xdr:graphicFrame macro="">
      <xdr:nvGraphicFramePr>
        <xdr:cNvPr id="1074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297242</xdr:colOff>
      <xdr:row>35</xdr:row>
      <xdr:rowOff>67870</xdr:rowOff>
    </xdr:from>
    <xdr:to>
      <xdr:col>39</xdr:col>
      <xdr:colOff>89297</xdr:colOff>
      <xdr:row>49</xdr:row>
      <xdr:rowOff>133945</xdr:rowOff>
    </xdr:to>
    <xdr:graphicFrame macro="">
      <xdr:nvGraphicFramePr>
        <xdr:cNvPr id="1075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273562</xdr:colOff>
      <xdr:row>17</xdr:row>
      <xdr:rowOff>9878</xdr:rowOff>
    </xdr:from>
    <xdr:to>
      <xdr:col>7</xdr:col>
      <xdr:colOff>581452</xdr:colOff>
      <xdr:row>21</xdr:row>
      <xdr:rowOff>140146</xdr:rowOff>
    </xdr:to>
    <xdr:grpSp>
      <xdr:nvGrpSpPr>
        <xdr:cNvPr id="54" name="Group 15"/>
        <xdr:cNvGrpSpPr>
          <a:grpSpLocks/>
        </xdr:cNvGrpSpPr>
      </xdr:nvGrpSpPr>
      <xdr:grpSpPr bwMode="auto">
        <a:xfrm>
          <a:off x="4277039" y="7376870"/>
          <a:ext cx="1037147" cy="1142299"/>
          <a:chOff x="2452" y="25"/>
          <a:chExt cx="115" cy="120"/>
        </a:xfrm>
      </xdr:grpSpPr>
      <xdr:sp macro="" textlink="">
        <xdr:nvSpPr>
          <xdr:cNvPr id="55" name="Oval 16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" name="WordArt 17"/>
          <xdr:cNvSpPr>
            <a:spLocks noChangeArrowheads="1" noChangeShapeType="1" noTextEdit="1"/>
          </xdr:cNvSpPr>
        </xdr:nvSpPr>
        <xdr:spPr bwMode="auto">
          <a:xfrm>
            <a:off x="2469" y="39"/>
            <a:ext cx="87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7" name="WordArt 18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6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8" name="Picture 19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9" name="Oval 20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341586</xdr:colOff>
      <xdr:row>0</xdr:row>
      <xdr:rowOff>78827</xdr:rowOff>
    </xdr:from>
    <xdr:to>
      <xdr:col>28</xdr:col>
      <xdr:colOff>351110</xdr:colOff>
      <xdr:row>0</xdr:row>
      <xdr:rowOff>1225002</xdr:rowOff>
    </xdr:to>
    <xdr:grpSp>
      <xdr:nvGrpSpPr>
        <xdr:cNvPr id="48" name="Group 1"/>
        <xdr:cNvGrpSpPr>
          <a:grpSpLocks/>
        </xdr:cNvGrpSpPr>
      </xdr:nvGrpSpPr>
      <xdr:grpSpPr bwMode="auto">
        <a:xfrm>
          <a:off x="14182602" y="78827"/>
          <a:ext cx="1378742" cy="1136650"/>
          <a:chOff x="447" y="4"/>
          <a:chExt cx="115" cy="120"/>
        </a:xfrm>
      </xdr:grpSpPr>
      <xdr:sp macro="" textlink="">
        <xdr:nvSpPr>
          <xdr:cNvPr id="49" name="Oval 2"/>
          <xdr:cNvSpPr>
            <a:spLocks noChangeArrowheads="1"/>
          </xdr:cNvSpPr>
        </xdr:nvSpPr>
        <xdr:spPr bwMode="auto">
          <a:xfrm>
            <a:off x="447" y="4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0" name="WordArt 3"/>
          <xdr:cNvSpPr>
            <a:spLocks noChangeArrowheads="1" noChangeShapeType="1" noTextEdit="1"/>
          </xdr:cNvSpPr>
        </xdr:nvSpPr>
        <xdr:spPr bwMode="auto">
          <a:xfrm>
            <a:off x="464" y="17"/>
            <a:ext cx="84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51" name="WordArt 4"/>
          <xdr:cNvSpPr>
            <a:spLocks noChangeArrowheads="1" noChangeShapeType="1" noTextEdit="1"/>
          </xdr:cNvSpPr>
        </xdr:nvSpPr>
        <xdr:spPr bwMode="auto">
          <a:xfrm rot="233603">
            <a:off x="456" y="36"/>
            <a:ext cx="94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52" name="Picture 5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457" y="27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53" name="Oval 6"/>
          <xdr:cNvSpPr>
            <a:spLocks noChangeArrowheads="1"/>
          </xdr:cNvSpPr>
        </xdr:nvSpPr>
        <xdr:spPr bwMode="auto">
          <a:xfrm>
            <a:off x="471" y="27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41189</xdr:colOff>
      <xdr:row>17</xdr:row>
      <xdr:rowOff>61784</xdr:rowOff>
    </xdr:from>
    <xdr:to>
      <xdr:col>28</xdr:col>
      <xdr:colOff>246829</xdr:colOff>
      <xdr:row>22</xdr:row>
      <xdr:rowOff>6700</xdr:rowOff>
    </xdr:to>
    <xdr:grpSp>
      <xdr:nvGrpSpPr>
        <xdr:cNvPr id="30" name="Group 15"/>
        <xdr:cNvGrpSpPr>
          <a:grpSpLocks/>
        </xdr:cNvGrpSpPr>
      </xdr:nvGrpSpPr>
      <xdr:grpSpPr bwMode="auto">
        <a:xfrm>
          <a:off x="14417986" y="7428776"/>
          <a:ext cx="1039077" cy="1209955"/>
          <a:chOff x="2452" y="25"/>
          <a:chExt cx="115" cy="120"/>
        </a:xfrm>
      </xdr:grpSpPr>
      <xdr:sp macro="" textlink="">
        <xdr:nvSpPr>
          <xdr:cNvPr id="31" name="Oval 16"/>
          <xdr:cNvSpPr>
            <a:spLocks noChangeArrowheads="1"/>
          </xdr:cNvSpPr>
        </xdr:nvSpPr>
        <xdr:spPr bwMode="auto">
          <a:xfrm>
            <a:off x="2452" y="25"/>
            <a:ext cx="115" cy="120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2" name="WordArt 17"/>
          <xdr:cNvSpPr>
            <a:spLocks noChangeArrowheads="1" noChangeShapeType="1" noTextEdit="1"/>
          </xdr:cNvSpPr>
        </xdr:nvSpPr>
        <xdr:spPr bwMode="auto">
          <a:xfrm>
            <a:off x="2469" y="39"/>
            <a:ext cx="87" cy="94"/>
          </a:xfrm>
          <a:prstGeom prst="rect">
            <a:avLst/>
          </a:prstGeom>
        </xdr:spPr>
        <xdr:txBody>
          <a:bodyPr wrap="none" fromWordArt="1">
            <a:prstTxWarp prst="textArchUp">
              <a:avLst>
                <a:gd name="adj" fmla="val 10800000"/>
              </a:avLst>
            </a:prstTxWarp>
          </a:bodyPr>
          <a:lstStyle/>
          <a:p>
            <a:pPr algn="ctr" rtl="1"/>
            <a:r>
              <a:rPr lang="fa-IR" sz="36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سازمان آمار و فنآوري اطلاعات</a:t>
            </a:r>
          </a:p>
        </xdr:txBody>
      </xdr:sp>
      <xdr:sp macro="" textlink="">
        <xdr:nvSpPr>
          <xdr:cNvPr id="33" name="WordArt 18"/>
          <xdr:cNvSpPr>
            <a:spLocks noChangeArrowheads="1" noChangeShapeType="1" noTextEdit="1"/>
          </xdr:cNvSpPr>
        </xdr:nvSpPr>
        <xdr:spPr bwMode="auto">
          <a:xfrm rot="233603">
            <a:off x="2461" y="58"/>
            <a:ext cx="96" cy="78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1725168"/>
              </a:avLst>
            </a:prstTxWarp>
          </a:bodyPr>
          <a:lstStyle/>
          <a:p>
            <a:pPr algn="ctr" rtl="1"/>
            <a:r>
              <a:rPr lang="fa-IR" sz="1800" b="1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cs typeface="2  Nazanin"/>
              </a:rPr>
              <a:t>شـهرداري اروميـه </a:t>
            </a:r>
          </a:p>
        </xdr:txBody>
      </xdr:sp>
      <xdr:pic>
        <xdr:nvPicPr>
          <xdr:cNvPr id="34" name="Picture 19" descr="scan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/>
          <a:stretch>
            <a:fillRect/>
          </a:stretch>
        </xdr:blipFill>
        <xdr:spPr bwMode="auto">
          <a:xfrm>
            <a:off x="2462" y="50"/>
            <a:ext cx="93" cy="7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5" name="Oval 20"/>
          <xdr:cNvSpPr>
            <a:spLocks noChangeArrowheads="1"/>
          </xdr:cNvSpPr>
        </xdr:nvSpPr>
        <xdr:spPr bwMode="auto">
          <a:xfrm>
            <a:off x="2476" y="49"/>
            <a:ext cx="68" cy="74"/>
          </a:xfrm>
          <a:prstGeom prst="ellips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28</xdr:row>
      <xdr:rowOff>28575</xdr:rowOff>
    </xdr:from>
    <xdr:to>
      <xdr:col>13</xdr:col>
      <xdr:colOff>47625</xdr:colOff>
      <xdr:row>51</xdr:row>
      <xdr:rowOff>152400</xdr:rowOff>
    </xdr:to>
    <xdr:graphicFrame macro="">
      <xdr:nvGraphicFramePr>
        <xdr:cNvPr id="13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va\Downloads\&#1570;&#1578;&#1588;%20&#1606;&#1588;&#1575;&#1606;&#1740;88%20%20&#1575;&#1604;&#1740;%209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يستگاهها"/>
      <sheetName val="عملکرد"/>
      <sheetName val="بایگانی"/>
    </sheetNames>
    <sheetDataSet>
      <sheetData sheetId="0">
        <row r="3">
          <cell r="B3" t="str">
            <v>ايستگاه  1</v>
          </cell>
          <cell r="F3" t="str">
            <v>ايستگاه 2</v>
          </cell>
          <cell r="J3" t="str">
            <v>ايستگاه  3</v>
          </cell>
          <cell r="N3" t="str">
            <v>ايستگاه 4</v>
          </cell>
          <cell r="R3" t="str">
            <v>ايستگاه 5</v>
          </cell>
          <cell r="V3" t="str">
            <v>ايستگاه  6</v>
          </cell>
          <cell r="Z3" t="str">
            <v>ايستگاه 7</v>
          </cell>
          <cell r="AD3" t="str">
            <v>ايستگاه  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"/>
  <sheetViews>
    <sheetView topLeftCell="A14" zoomScale="81" zoomScaleNormal="81" workbookViewId="0">
      <selection activeCell="AQ32" sqref="AQ32"/>
    </sheetView>
  </sheetViews>
  <sheetFormatPr defaultColWidth="9.140625" defaultRowHeight="15.75" x14ac:dyDescent="0.2"/>
  <cols>
    <col min="1" max="1" width="7.28515625" style="6" customWidth="1"/>
    <col min="2" max="4" width="3.7109375" style="6" customWidth="1"/>
    <col min="5" max="5" width="4" style="6" customWidth="1"/>
    <col min="6" max="24" width="3.7109375" style="6" customWidth="1"/>
    <col min="25" max="25" width="4.42578125" style="6" customWidth="1"/>
    <col min="26" max="29" width="3.7109375" style="6" customWidth="1"/>
    <col min="30" max="37" width="2.28515625" style="6" customWidth="1"/>
    <col min="38" max="38" width="4.7109375" style="6" customWidth="1"/>
    <col min="39" max="39" width="5" style="6" customWidth="1"/>
    <col min="40" max="40" width="3.85546875" style="6" customWidth="1"/>
    <col min="41" max="41" width="5" style="6" customWidth="1"/>
    <col min="42" max="16384" width="9.140625" style="6"/>
  </cols>
  <sheetData>
    <row r="1" spans="1:41" ht="103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41" ht="18" customHeight="1" x14ac:dyDescent="0.2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8" customHeight="1" x14ac:dyDescent="0.2">
      <c r="A3" s="44" t="s">
        <v>83</v>
      </c>
      <c r="B3" s="44" t="s">
        <v>10</v>
      </c>
      <c r="C3" s="44"/>
      <c r="D3" s="44"/>
      <c r="E3" s="44"/>
      <c r="F3" s="44" t="s">
        <v>12</v>
      </c>
      <c r="G3" s="44"/>
      <c r="H3" s="44"/>
      <c r="I3" s="44"/>
      <c r="J3" s="44" t="s">
        <v>11</v>
      </c>
      <c r="K3" s="44"/>
      <c r="L3" s="44"/>
      <c r="M3" s="44"/>
      <c r="N3" s="44" t="s">
        <v>66</v>
      </c>
      <c r="O3" s="44"/>
      <c r="P3" s="44"/>
      <c r="Q3" s="44"/>
      <c r="R3" s="44" t="s">
        <v>63</v>
      </c>
      <c r="S3" s="44"/>
      <c r="T3" s="44"/>
      <c r="U3" s="44"/>
      <c r="V3" s="44" t="s">
        <v>64</v>
      </c>
      <c r="W3" s="44"/>
      <c r="X3" s="44"/>
      <c r="Y3" s="44"/>
      <c r="Z3" s="44" t="s">
        <v>65</v>
      </c>
      <c r="AA3" s="44"/>
      <c r="AB3" s="44"/>
      <c r="AC3" s="44"/>
      <c r="AD3" s="44" t="s">
        <v>74</v>
      </c>
      <c r="AE3" s="44"/>
      <c r="AF3" s="44"/>
      <c r="AG3" s="44"/>
      <c r="AH3" s="44" t="s">
        <v>75</v>
      </c>
      <c r="AI3" s="44"/>
      <c r="AJ3" s="44"/>
      <c r="AK3" s="44"/>
      <c r="AL3" s="44" t="s">
        <v>14</v>
      </c>
      <c r="AM3" s="44"/>
      <c r="AN3" s="44"/>
      <c r="AO3" s="44"/>
    </row>
    <row r="4" spans="1:41" ht="75" customHeight="1" x14ac:dyDescent="0.2">
      <c r="A4" s="44"/>
      <c r="B4" s="7" t="s">
        <v>13</v>
      </c>
      <c r="C4" s="10" t="s">
        <v>69</v>
      </c>
      <c r="D4" s="10" t="s">
        <v>70</v>
      </c>
      <c r="E4" s="10" t="s">
        <v>71</v>
      </c>
      <c r="F4" s="7" t="s">
        <v>13</v>
      </c>
      <c r="G4" s="10" t="s">
        <v>69</v>
      </c>
      <c r="H4" s="10" t="s">
        <v>70</v>
      </c>
      <c r="I4" s="10" t="s">
        <v>71</v>
      </c>
      <c r="J4" s="7" t="s">
        <v>13</v>
      </c>
      <c r="K4" s="10" t="s">
        <v>69</v>
      </c>
      <c r="L4" s="10" t="s">
        <v>70</v>
      </c>
      <c r="M4" s="10" t="s">
        <v>71</v>
      </c>
      <c r="N4" s="7" t="s">
        <v>13</v>
      </c>
      <c r="O4" s="10" t="s">
        <v>69</v>
      </c>
      <c r="P4" s="10" t="s">
        <v>70</v>
      </c>
      <c r="Q4" s="10" t="s">
        <v>71</v>
      </c>
      <c r="R4" s="7" t="s">
        <v>13</v>
      </c>
      <c r="S4" s="10" t="s">
        <v>69</v>
      </c>
      <c r="T4" s="10" t="s">
        <v>70</v>
      </c>
      <c r="U4" s="10" t="s">
        <v>71</v>
      </c>
      <c r="V4" s="7" t="s">
        <v>13</v>
      </c>
      <c r="W4" s="10" t="s">
        <v>69</v>
      </c>
      <c r="X4" s="10" t="s">
        <v>70</v>
      </c>
      <c r="Y4" s="10" t="s">
        <v>71</v>
      </c>
      <c r="Z4" s="7" t="s">
        <v>13</v>
      </c>
      <c r="AA4" s="10" t="s">
        <v>69</v>
      </c>
      <c r="AB4" s="10" t="s">
        <v>70</v>
      </c>
      <c r="AC4" s="10" t="s">
        <v>71</v>
      </c>
      <c r="AD4" s="7" t="s">
        <v>13</v>
      </c>
      <c r="AE4" s="10" t="s">
        <v>69</v>
      </c>
      <c r="AF4" s="10" t="s">
        <v>70</v>
      </c>
      <c r="AG4" s="10" t="s">
        <v>71</v>
      </c>
      <c r="AH4" s="7" t="s">
        <v>13</v>
      </c>
      <c r="AI4" s="10" t="s">
        <v>69</v>
      </c>
      <c r="AJ4" s="10" t="s">
        <v>70</v>
      </c>
      <c r="AK4" s="10" t="s">
        <v>71</v>
      </c>
      <c r="AL4" s="7" t="s">
        <v>13</v>
      </c>
      <c r="AM4" s="10" t="s">
        <v>69</v>
      </c>
      <c r="AN4" s="10" t="s">
        <v>70</v>
      </c>
      <c r="AO4" s="10" t="s">
        <v>71</v>
      </c>
    </row>
    <row r="5" spans="1:41" ht="31.5" customHeight="1" x14ac:dyDescent="0.2">
      <c r="A5" s="34" t="s">
        <v>78</v>
      </c>
      <c r="B5" s="39">
        <v>349</v>
      </c>
      <c r="C5" s="39">
        <v>589</v>
      </c>
      <c r="D5" s="38">
        <v>134</v>
      </c>
      <c r="E5" s="38">
        <v>1774</v>
      </c>
      <c r="F5" s="38">
        <v>145</v>
      </c>
      <c r="G5" s="38">
        <v>269</v>
      </c>
      <c r="H5" s="38">
        <v>3</v>
      </c>
      <c r="I5" s="38">
        <v>692</v>
      </c>
      <c r="J5" s="38">
        <v>82</v>
      </c>
      <c r="K5" s="38">
        <v>127</v>
      </c>
      <c r="L5" s="38">
        <v>6</v>
      </c>
      <c r="M5" s="38">
        <v>392</v>
      </c>
      <c r="N5" s="38">
        <v>0</v>
      </c>
      <c r="O5" s="38">
        <v>0</v>
      </c>
      <c r="P5" s="38">
        <v>0</v>
      </c>
      <c r="Q5" s="38">
        <v>0</v>
      </c>
      <c r="R5" s="38">
        <v>138</v>
      </c>
      <c r="S5" s="38">
        <v>169</v>
      </c>
      <c r="T5" s="38">
        <v>0</v>
      </c>
      <c r="U5" s="38">
        <v>491</v>
      </c>
      <c r="V5" s="38">
        <v>491</v>
      </c>
      <c r="W5" s="38">
        <v>115</v>
      </c>
      <c r="X5" s="38">
        <v>182</v>
      </c>
      <c r="Y5" s="38">
        <v>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4">
        <f>B5+F5+J5+R5+V5+Z5+N5+AD5+AH5</f>
        <v>1205</v>
      </c>
      <c r="AM5" s="34">
        <f>C5+G5+K5+S5+W5+AA5+O5+AE5+AI5</f>
        <v>1269</v>
      </c>
      <c r="AN5" s="34">
        <f>D5+H5+L5+T5+X5+AB5+P5+AF5+AJ5</f>
        <v>325</v>
      </c>
      <c r="AO5" s="34">
        <f>E5+I5+M5+U5+Y5+AC5+Q5+AG5+AK5</f>
        <v>3353</v>
      </c>
    </row>
    <row r="6" spans="1:41" ht="27.75" customHeight="1" x14ac:dyDescent="0.2">
      <c r="A6" s="34" t="s">
        <v>79</v>
      </c>
      <c r="B6" s="38">
        <v>711</v>
      </c>
      <c r="C6" s="38">
        <v>1220</v>
      </c>
      <c r="D6" s="38">
        <v>200</v>
      </c>
      <c r="E6" s="38">
        <v>3606</v>
      </c>
      <c r="F6" s="38">
        <v>271</v>
      </c>
      <c r="G6" s="38">
        <v>539</v>
      </c>
      <c r="H6" s="38">
        <v>3</v>
      </c>
      <c r="I6" s="38">
        <v>1356</v>
      </c>
      <c r="J6" s="38">
        <v>185</v>
      </c>
      <c r="K6" s="38">
        <v>239</v>
      </c>
      <c r="L6" s="38">
        <v>6</v>
      </c>
      <c r="M6" s="38">
        <v>813</v>
      </c>
      <c r="N6" s="38">
        <v>0</v>
      </c>
      <c r="O6" s="38">
        <v>0</v>
      </c>
      <c r="P6" s="38">
        <v>0</v>
      </c>
      <c r="Q6" s="38">
        <v>0</v>
      </c>
      <c r="R6" s="38">
        <v>202</v>
      </c>
      <c r="S6" s="38">
        <v>242</v>
      </c>
      <c r="T6" s="38">
        <v>8</v>
      </c>
      <c r="U6" s="38">
        <v>821</v>
      </c>
      <c r="V6" s="38">
        <v>246</v>
      </c>
      <c r="W6" s="38">
        <v>392</v>
      </c>
      <c r="X6" s="38">
        <v>0</v>
      </c>
      <c r="Y6" s="38">
        <v>1127</v>
      </c>
      <c r="Z6" s="38">
        <v>163</v>
      </c>
      <c r="AA6" s="38">
        <v>196</v>
      </c>
      <c r="AB6" s="38">
        <v>6</v>
      </c>
      <c r="AC6" s="38">
        <v>634</v>
      </c>
      <c r="AD6" s="38"/>
      <c r="AE6" s="38"/>
      <c r="AF6" s="38"/>
      <c r="AG6" s="38"/>
      <c r="AH6" s="38"/>
      <c r="AI6" s="38"/>
      <c r="AJ6" s="38"/>
      <c r="AK6" s="38"/>
      <c r="AL6" s="34">
        <f t="shared" ref="AL6:AL14" si="0">B6+F6+J6+R6+V6+Z6+N6+AD6+AH6</f>
        <v>1778</v>
      </c>
      <c r="AM6" s="34">
        <f t="shared" ref="AM6:AM12" si="1">C6+G6+K6+S6+W6+AA6+O6+AE6+AI6</f>
        <v>2828</v>
      </c>
      <c r="AN6" s="34">
        <f t="shared" ref="AN6:AN12" si="2">D6+H6+L6+T6+X6+AB6+P6+AF6+AJ6</f>
        <v>223</v>
      </c>
      <c r="AO6" s="34">
        <f t="shared" ref="AO6:AO12" si="3">E6+I6+M6+U6+Y6+AC6+Q6+AG6+AK6</f>
        <v>8357</v>
      </c>
    </row>
    <row r="7" spans="1:41" ht="39" customHeight="1" x14ac:dyDescent="0.2">
      <c r="A7" s="35" t="s">
        <v>87</v>
      </c>
      <c r="B7" s="37">
        <f>(B6-B5)/B5*100</f>
        <v>103.72492836676217</v>
      </c>
      <c r="C7" s="37">
        <f t="shared" ref="C7:AO7" si="4">(C6-C5)/C5*100</f>
        <v>107.13073005093379</v>
      </c>
      <c r="D7" s="37">
        <f t="shared" si="4"/>
        <v>49.253731343283583</v>
      </c>
      <c r="E7" s="37">
        <f t="shared" si="4"/>
        <v>103.26944757609921</v>
      </c>
      <c r="F7" s="37">
        <f t="shared" si="4"/>
        <v>86.896551724137922</v>
      </c>
      <c r="G7" s="37">
        <f t="shared" si="4"/>
        <v>100.37174721189589</v>
      </c>
      <c r="H7" s="37">
        <f t="shared" si="4"/>
        <v>0</v>
      </c>
      <c r="I7" s="37">
        <f t="shared" si="4"/>
        <v>95.95375722543352</v>
      </c>
      <c r="J7" s="37">
        <f t="shared" si="4"/>
        <v>125.60975609756098</v>
      </c>
      <c r="K7" s="37">
        <f t="shared" si="4"/>
        <v>88.188976377952756</v>
      </c>
      <c r="L7" s="37">
        <f t="shared" si="4"/>
        <v>0</v>
      </c>
      <c r="M7" s="37">
        <f t="shared" si="4"/>
        <v>107.39795918367348</v>
      </c>
      <c r="N7" s="37"/>
      <c r="O7" s="37"/>
      <c r="P7" s="37"/>
      <c r="Q7" s="37"/>
      <c r="R7" s="37">
        <f t="shared" si="4"/>
        <v>46.376811594202898</v>
      </c>
      <c r="S7" s="37">
        <f t="shared" si="4"/>
        <v>43.19526627218935</v>
      </c>
      <c r="T7" s="37"/>
      <c r="U7" s="37">
        <f t="shared" si="4"/>
        <v>67.209775967413449</v>
      </c>
      <c r="V7" s="37">
        <f t="shared" si="4"/>
        <v>-49.898167006109979</v>
      </c>
      <c r="W7" s="37">
        <f t="shared" si="4"/>
        <v>240.86956521739128</v>
      </c>
      <c r="X7" s="37">
        <f t="shared" si="4"/>
        <v>-100</v>
      </c>
      <c r="Y7" s="37">
        <f t="shared" si="4"/>
        <v>28075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>
        <f t="shared" si="4"/>
        <v>47.551867219917007</v>
      </c>
      <c r="AM7" s="37">
        <f t="shared" si="4"/>
        <v>122.85263987391647</v>
      </c>
      <c r="AN7" s="37">
        <f t="shared" si="4"/>
        <v>-31.384615384615383</v>
      </c>
      <c r="AO7" s="40">
        <f t="shared" si="4"/>
        <v>149.2394870265434</v>
      </c>
    </row>
    <row r="8" spans="1:41" ht="30" customHeight="1" x14ac:dyDescent="0.2">
      <c r="A8" s="34" t="s">
        <v>80</v>
      </c>
      <c r="B8" s="38">
        <v>459</v>
      </c>
      <c r="C8" s="38">
        <v>713</v>
      </c>
      <c r="D8" s="38">
        <v>199</v>
      </c>
      <c r="E8" s="38">
        <v>2357</v>
      </c>
      <c r="F8" s="38">
        <v>202</v>
      </c>
      <c r="G8" s="38">
        <v>392</v>
      </c>
      <c r="H8" s="38">
        <v>3</v>
      </c>
      <c r="I8" s="38">
        <v>955</v>
      </c>
      <c r="J8" s="38">
        <v>65</v>
      </c>
      <c r="K8" s="38">
        <v>96</v>
      </c>
      <c r="L8" s="38">
        <v>7</v>
      </c>
      <c r="M8" s="38">
        <v>287</v>
      </c>
      <c r="N8" s="38">
        <v>56</v>
      </c>
      <c r="O8" s="38">
        <v>81</v>
      </c>
      <c r="P8" s="38">
        <v>1</v>
      </c>
      <c r="Q8" s="38">
        <v>214</v>
      </c>
      <c r="R8" s="38">
        <v>123</v>
      </c>
      <c r="S8" s="38">
        <v>138</v>
      </c>
      <c r="T8" s="38">
        <v>8</v>
      </c>
      <c r="U8" s="38">
        <v>471</v>
      </c>
      <c r="V8" s="38">
        <v>136</v>
      </c>
      <c r="W8" s="38">
        <v>211</v>
      </c>
      <c r="X8" s="38">
        <v>8</v>
      </c>
      <c r="Y8" s="38">
        <v>574</v>
      </c>
      <c r="Z8" s="38">
        <v>67</v>
      </c>
      <c r="AA8" s="38">
        <v>92</v>
      </c>
      <c r="AB8" s="38">
        <v>4</v>
      </c>
      <c r="AC8" s="38">
        <v>273</v>
      </c>
      <c r="AD8" s="38"/>
      <c r="AE8" s="38"/>
      <c r="AF8" s="38"/>
      <c r="AG8" s="38"/>
      <c r="AH8" s="38"/>
      <c r="AI8" s="38"/>
      <c r="AJ8" s="38"/>
      <c r="AK8" s="38"/>
      <c r="AL8" s="34">
        <f t="shared" si="0"/>
        <v>1108</v>
      </c>
      <c r="AM8" s="34">
        <f t="shared" si="1"/>
        <v>1723</v>
      </c>
      <c r="AN8" s="34">
        <f t="shared" si="2"/>
        <v>230</v>
      </c>
      <c r="AO8" s="34">
        <f t="shared" si="3"/>
        <v>5131</v>
      </c>
    </row>
    <row r="9" spans="1:41" ht="36" customHeight="1" x14ac:dyDescent="0.2">
      <c r="A9" s="35" t="s">
        <v>88</v>
      </c>
      <c r="B9" s="37">
        <f>(B8-B6)/B6*100</f>
        <v>-35.443037974683541</v>
      </c>
      <c r="C9" s="37">
        <f t="shared" ref="C9:AO9" si="5">(C8-C6)/C6*100</f>
        <v>-41.557377049180324</v>
      </c>
      <c r="D9" s="37">
        <f t="shared" si="5"/>
        <v>-0.5</v>
      </c>
      <c r="E9" s="37">
        <f t="shared" si="5"/>
        <v>-34.636716583471994</v>
      </c>
      <c r="F9" s="37">
        <f t="shared" si="5"/>
        <v>-25.461254612546124</v>
      </c>
      <c r="G9" s="37">
        <f t="shared" si="5"/>
        <v>-27.27272727272727</v>
      </c>
      <c r="H9" s="37">
        <f t="shared" si="5"/>
        <v>0</v>
      </c>
      <c r="I9" s="37">
        <f t="shared" si="5"/>
        <v>-29.572271386430675</v>
      </c>
      <c r="J9" s="37">
        <f t="shared" si="5"/>
        <v>-64.86486486486487</v>
      </c>
      <c r="K9" s="37">
        <f t="shared" si="5"/>
        <v>-59.832635983263593</v>
      </c>
      <c r="L9" s="37">
        <f t="shared" si="5"/>
        <v>16.666666666666664</v>
      </c>
      <c r="M9" s="37">
        <f t="shared" si="5"/>
        <v>-64.698646986469868</v>
      </c>
      <c r="N9" s="37"/>
      <c r="O9" s="37"/>
      <c r="P9" s="37"/>
      <c r="Q9" s="37"/>
      <c r="R9" s="37">
        <f t="shared" si="5"/>
        <v>-39.10891089108911</v>
      </c>
      <c r="S9" s="37">
        <f t="shared" si="5"/>
        <v>-42.97520661157025</v>
      </c>
      <c r="T9" s="37">
        <f t="shared" si="5"/>
        <v>0</v>
      </c>
      <c r="U9" s="37">
        <f t="shared" si="5"/>
        <v>-42.630937880633375</v>
      </c>
      <c r="V9" s="37">
        <f t="shared" si="5"/>
        <v>-44.715447154471541</v>
      </c>
      <c r="W9" s="37">
        <f t="shared" si="5"/>
        <v>-46.173469387755098</v>
      </c>
      <c r="X9" s="37"/>
      <c r="Y9" s="37">
        <f t="shared" si="5"/>
        <v>-49.068322981366457</v>
      </c>
      <c r="Z9" s="37">
        <f t="shared" si="5"/>
        <v>-58.895705521472394</v>
      </c>
      <c r="AA9" s="37">
        <f t="shared" si="5"/>
        <v>-53.061224489795919</v>
      </c>
      <c r="AB9" s="37">
        <f t="shared" si="5"/>
        <v>-33.333333333333329</v>
      </c>
      <c r="AC9" s="37">
        <f t="shared" si="5"/>
        <v>-56.940063091482649</v>
      </c>
      <c r="AD9" s="37"/>
      <c r="AE9" s="37"/>
      <c r="AF9" s="37"/>
      <c r="AG9" s="37"/>
      <c r="AH9" s="37"/>
      <c r="AI9" s="37"/>
      <c r="AJ9" s="37"/>
      <c r="AK9" s="37"/>
      <c r="AL9" s="37">
        <f t="shared" si="5"/>
        <v>-37.682789651293582</v>
      </c>
      <c r="AM9" s="37">
        <f t="shared" si="5"/>
        <v>-39.073550212164072</v>
      </c>
      <c r="AN9" s="37">
        <f t="shared" si="5"/>
        <v>3.1390134529147984</v>
      </c>
      <c r="AO9" s="40">
        <f t="shared" si="5"/>
        <v>-38.602369271269595</v>
      </c>
    </row>
    <row r="10" spans="1:41" ht="34.15" customHeight="1" x14ac:dyDescent="0.2">
      <c r="A10" s="34" t="s">
        <v>81</v>
      </c>
      <c r="B10" s="38">
        <v>468</v>
      </c>
      <c r="C10" s="38">
        <v>663</v>
      </c>
      <c r="D10" s="38">
        <v>195</v>
      </c>
      <c r="E10" s="38">
        <v>2480</v>
      </c>
      <c r="F10" s="38">
        <v>175</v>
      </c>
      <c r="G10" s="38">
        <v>335</v>
      </c>
      <c r="H10" s="38">
        <v>0</v>
      </c>
      <c r="I10" s="38">
        <v>845</v>
      </c>
      <c r="J10" s="38">
        <v>52</v>
      </c>
      <c r="K10" s="38">
        <v>69</v>
      </c>
      <c r="L10" s="38">
        <v>1</v>
      </c>
      <c r="M10" s="38">
        <v>202</v>
      </c>
      <c r="N10" s="38">
        <v>92</v>
      </c>
      <c r="O10" s="38">
        <v>143</v>
      </c>
      <c r="P10" s="38">
        <v>3</v>
      </c>
      <c r="Q10" s="38">
        <v>401</v>
      </c>
      <c r="R10" s="38">
        <v>99</v>
      </c>
      <c r="S10" s="38">
        <v>128</v>
      </c>
      <c r="T10" s="38">
        <v>14</v>
      </c>
      <c r="U10" s="38">
        <v>429</v>
      </c>
      <c r="V10" s="38">
        <v>126</v>
      </c>
      <c r="W10" s="38">
        <v>221</v>
      </c>
      <c r="X10" s="38">
        <v>2</v>
      </c>
      <c r="Y10" s="38">
        <v>575</v>
      </c>
      <c r="Z10" s="38">
        <v>40</v>
      </c>
      <c r="AA10" s="38">
        <v>42</v>
      </c>
      <c r="AB10" s="38">
        <v>2</v>
      </c>
      <c r="AC10" s="38">
        <v>141</v>
      </c>
      <c r="AD10" s="38"/>
      <c r="AE10" s="38"/>
      <c r="AF10" s="38"/>
      <c r="AG10" s="38"/>
      <c r="AH10" s="38"/>
      <c r="AI10" s="38"/>
      <c r="AJ10" s="38"/>
      <c r="AK10" s="38"/>
      <c r="AL10" s="34">
        <f t="shared" si="0"/>
        <v>1052</v>
      </c>
      <c r="AM10" s="34">
        <f t="shared" si="1"/>
        <v>1601</v>
      </c>
      <c r="AN10" s="34">
        <f t="shared" si="2"/>
        <v>217</v>
      </c>
      <c r="AO10" s="34">
        <f t="shared" si="3"/>
        <v>5073</v>
      </c>
    </row>
    <row r="11" spans="1:41" ht="34.15" customHeight="1" x14ac:dyDescent="0.2">
      <c r="A11" s="35" t="s">
        <v>89</v>
      </c>
      <c r="B11" s="37">
        <f>(B10-B8)/B8*100</f>
        <v>1.9607843137254901</v>
      </c>
      <c r="C11" s="37">
        <f t="shared" ref="C11:AC11" si="6">(C10-C8)/C8*100</f>
        <v>-7.0126227208976157</v>
      </c>
      <c r="D11" s="37">
        <f t="shared" si="6"/>
        <v>-2.0100502512562812</v>
      </c>
      <c r="E11" s="37">
        <f t="shared" si="6"/>
        <v>5.218498090793382</v>
      </c>
      <c r="F11" s="37">
        <f t="shared" si="6"/>
        <v>-13.366336633663368</v>
      </c>
      <c r="G11" s="37">
        <f t="shared" si="6"/>
        <v>-14.540816326530612</v>
      </c>
      <c r="H11" s="37">
        <f t="shared" si="6"/>
        <v>-100</v>
      </c>
      <c r="I11" s="37">
        <f t="shared" si="6"/>
        <v>-11.518324607329843</v>
      </c>
      <c r="J11" s="37">
        <f t="shared" si="6"/>
        <v>-20</v>
      </c>
      <c r="K11" s="37">
        <f t="shared" si="6"/>
        <v>-28.125</v>
      </c>
      <c r="L11" s="37">
        <f t="shared" si="6"/>
        <v>-85.714285714285708</v>
      </c>
      <c r="M11" s="37">
        <f t="shared" si="6"/>
        <v>-29.616724738675959</v>
      </c>
      <c r="N11" s="37">
        <f t="shared" si="6"/>
        <v>64.285714285714292</v>
      </c>
      <c r="O11" s="37">
        <f t="shared" si="6"/>
        <v>76.543209876543202</v>
      </c>
      <c r="P11" s="37">
        <f t="shared" si="6"/>
        <v>200</v>
      </c>
      <c r="Q11" s="37">
        <f t="shared" si="6"/>
        <v>87.383177570093466</v>
      </c>
      <c r="R11" s="37">
        <f t="shared" si="6"/>
        <v>-19.512195121951219</v>
      </c>
      <c r="S11" s="37">
        <f t="shared" si="6"/>
        <v>-7.2463768115942031</v>
      </c>
      <c r="T11" s="37">
        <f t="shared" si="6"/>
        <v>75</v>
      </c>
      <c r="U11" s="37">
        <f t="shared" si="6"/>
        <v>-8.9171974522292992</v>
      </c>
      <c r="V11" s="37">
        <f t="shared" si="6"/>
        <v>-7.3529411764705888</v>
      </c>
      <c r="W11" s="37">
        <f t="shared" si="6"/>
        <v>4.7393364928909953</v>
      </c>
      <c r="X11" s="37">
        <f t="shared" si="6"/>
        <v>-75</v>
      </c>
      <c r="Y11" s="37">
        <f t="shared" si="6"/>
        <v>0.17421602787456447</v>
      </c>
      <c r="Z11" s="37">
        <f t="shared" si="6"/>
        <v>-40.298507462686565</v>
      </c>
      <c r="AA11" s="37">
        <f t="shared" si="6"/>
        <v>-54.347826086956516</v>
      </c>
      <c r="AB11" s="37">
        <f t="shared" si="6"/>
        <v>-50</v>
      </c>
      <c r="AC11" s="37">
        <f t="shared" si="6"/>
        <v>-48.35164835164835</v>
      </c>
      <c r="AD11" s="37"/>
      <c r="AE11" s="37"/>
      <c r="AF11" s="37"/>
      <c r="AG11" s="37"/>
      <c r="AH11" s="37"/>
      <c r="AI11" s="37"/>
      <c r="AJ11" s="37"/>
      <c r="AK11" s="37"/>
      <c r="AL11" s="37">
        <f>(AL10-AL8)/AL8*100</f>
        <v>-5.0541516245487363</v>
      </c>
      <c r="AM11" s="37">
        <f>(AM10-AM8)/AM8*100</f>
        <v>-7.0806732443412654</v>
      </c>
      <c r="AN11" s="37">
        <f>(AN10-AN8)/AN8*100</f>
        <v>-5.6521739130434785</v>
      </c>
      <c r="AO11" s="40">
        <f>(AO10-AO8)/AO8*100</f>
        <v>-1.13038394075229</v>
      </c>
    </row>
    <row r="12" spans="1:41" ht="34.15" customHeight="1" x14ac:dyDescent="0.2">
      <c r="A12" s="34" t="s">
        <v>86</v>
      </c>
      <c r="B12" s="38">
        <v>503</v>
      </c>
      <c r="C12" s="38">
        <v>752</v>
      </c>
      <c r="D12" s="38">
        <v>184</v>
      </c>
      <c r="E12" s="38">
        <v>2746</v>
      </c>
      <c r="F12" s="38">
        <v>209</v>
      </c>
      <c r="G12" s="38">
        <v>376</v>
      </c>
      <c r="H12" s="38">
        <v>3</v>
      </c>
      <c r="I12" s="38">
        <v>1057</v>
      </c>
      <c r="J12" s="38">
        <v>84</v>
      </c>
      <c r="K12" s="38">
        <v>120</v>
      </c>
      <c r="L12" s="38">
        <v>0</v>
      </c>
      <c r="M12" s="38">
        <v>322</v>
      </c>
      <c r="N12" s="38">
        <v>110</v>
      </c>
      <c r="O12" s="38">
        <v>142</v>
      </c>
      <c r="P12" s="38">
        <v>1</v>
      </c>
      <c r="Q12" s="38">
        <v>434</v>
      </c>
      <c r="R12" s="38">
        <v>110</v>
      </c>
      <c r="S12" s="38">
        <v>114</v>
      </c>
      <c r="T12" s="38">
        <v>1</v>
      </c>
      <c r="U12" s="38">
        <v>427</v>
      </c>
      <c r="V12" s="38">
        <v>150</v>
      </c>
      <c r="W12" s="38">
        <v>259</v>
      </c>
      <c r="X12" s="38">
        <v>1</v>
      </c>
      <c r="Y12" s="38">
        <v>642</v>
      </c>
      <c r="Z12" s="38">
        <v>62</v>
      </c>
      <c r="AA12" s="38">
        <v>68</v>
      </c>
      <c r="AB12" s="38">
        <v>0</v>
      </c>
      <c r="AC12" s="38">
        <v>193</v>
      </c>
      <c r="AD12" s="38"/>
      <c r="AE12" s="38"/>
      <c r="AF12" s="38"/>
      <c r="AG12" s="38"/>
      <c r="AH12" s="38"/>
      <c r="AI12" s="38"/>
      <c r="AJ12" s="38"/>
      <c r="AK12" s="38"/>
      <c r="AL12" s="34">
        <f t="shared" si="0"/>
        <v>1228</v>
      </c>
      <c r="AM12" s="34">
        <f t="shared" si="1"/>
        <v>1831</v>
      </c>
      <c r="AN12" s="34">
        <f t="shared" si="2"/>
        <v>190</v>
      </c>
      <c r="AO12" s="34">
        <f t="shared" si="3"/>
        <v>5821</v>
      </c>
    </row>
    <row r="13" spans="1:41" ht="36" customHeight="1" x14ac:dyDescent="0.2">
      <c r="A13" s="35" t="s">
        <v>90</v>
      </c>
      <c r="B13" s="37">
        <f>(B12-B10)/B10*100</f>
        <v>7.4786324786324787</v>
      </c>
      <c r="C13" s="37">
        <f t="shared" ref="C13:AO13" si="7">(C12-C10)/C10*100</f>
        <v>13.423831070889895</v>
      </c>
      <c r="D13" s="37">
        <f t="shared" si="7"/>
        <v>-5.6410256410256414</v>
      </c>
      <c r="E13" s="37">
        <f t="shared" si="7"/>
        <v>10.725806451612902</v>
      </c>
      <c r="F13" s="37">
        <f t="shared" si="7"/>
        <v>19.428571428571427</v>
      </c>
      <c r="G13" s="37">
        <f t="shared" si="7"/>
        <v>12.238805970149254</v>
      </c>
      <c r="H13" s="37"/>
      <c r="I13" s="37">
        <f t="shared" si="7"/>
        <v>25.088757396449708</v>
      </c>
      <c r="J13" s="37">
        <f t="shared" si="7"/>
        <v>61.53846153846154</v>
      </c>
      <c r="K13" s="37">
        <f t="shared" si="7"/>
        <v>73.91304347826086</v>
      </c>
      <c r="L13" s="37">
        <f t="shared" si="7"/>
        <v>-100</v>
      </c>
      <c r="M13" s="37">
        <f t="shared" si="7"/>
        <v>59.405940594059402</v>
      </c>
      <c r="N13" s="37">
        <f t="shared" si="7"/>
        <v>19.565217391304348</v>
      </c>
      <c r="O13" s="37">
        <f t="shared" si="7"/>
        <v>-0.69930069930069927</v>
      </c>
      <c r="P13" s="37">
        <f t="shared" si="7"/>
        <v>-66.666666666666657</v>
      </c>
      <c r="Q13" s="37">
        <f t="shared" si="7"/>
        <v>8.2294264339152114</v>
      </c>
      <c r="R13" s="37">
        <f t="shared" si="7"/>
        <v>11.111111111111111</v>
      </c>
      <c r="S13" s="37">
        <f t="shared" si="7"/>
        <v>-10.9375</v>
      </c>
      <c r="T13" s="37">
        <f t="shared" si="7"/>
        <v>-92.857142857142861</v>
      </c>
      <c r="U13" s="37">
        <f t="shared" si="7"/>
        <v>-0.46620046620046618</v>
      </c>
      <c r="V13" s="37">
        <f t="shared" si="7"/>
        <v>19.047619047619047</v>
      </c>
      <c r="W13" s="37">
        <f t="shared" si="7"/>
        <v>17.194570135746606</v>
      </c>
      <c r="X13" s="37">
        <f t="shared" si="7"/>
        <v>-50</v>
      </c>
      <c r="Y13" s="37">
        <f t="shared" si="7"/>
        <v>11.652173913043478</v>
      </c>
      <c r="Z13" s="37">
        <f t="shared" si="7"/>
        <v>55.000000000000007</v>
      </c>
      <c r="AA13" s="37">
        <f t="shared" si="7"/>
        <v>61.904761904761905</v>
      </c>
      <c r="AB13" s="37">
        <f t="shared" si="7"/>
        <v>-100</v>
      </c>
      <c r="AC13" s="37">
        <f t="shared" si="7"/>
        <v>36.87943262411347</v>
      </c>
      <c r="AD13" s="37"/>
      <c r="AE13" s="37"/>
      <c r="AF13" s="37"/>
      <c r="AG13" s="37"/>
      <c r="AH13" s="37"/>
      <c r="AI13" s="37"/>
      <c r="AJ13" s="37"/>
      <c r="AK13" s="37"/>
      <c r="AL13" s="37">
        <f t="shared" si="7"/>
        <v>16.730038022813687</v>
      </c>
      <c r="AM13" s="37">
        <f t="shared" si="7"/>
        <v>14.366021236727045</v>
      </c>
      <c r="AN13" s="37">
        <f t="shared" si="7"/>
        <v>-12.442396313364055</v>
      </c>
      <c r="AO13" s="40">
        <f t="shared" si="7"/>
        <v>14.744726986004336</v>
      </c>
    </row>
    <row r="14" spans="1:41" ht="30" customHeight="1" x14ac:dyDescent="0.2">
      <c r="A14" s="34" t="s">
        <v>82</v>
      </c>
      <c r="B14" s="38">
        <v>442</v>
      </c>
      <c r="C14" s="38">
        <v>696</v>
      </c>
      <c r="D14" s="38">
        <v>186</v>
      </c>
      <c r="E14" s="38">
        <v>2666</v>
      </c>
      <c r="F14" s="38">
        <v>201</v>
      </c>
      <c r="G14" s="38">
        <v>333</v>
      </c>
      <c r="H14" s="38">
        <v>14</v>
      </c>
      <c r="I14" s="38">
        <v>1112</v>
      </c>
      <c r="J14" s="38">
        <v>92</v>
      </c>
      <c r="K14" s="38">
        <v>127</v>
      </c>
      <c r="L14" s="38">
        <v>3</v>
      </c>
      <c r="M14" s="38">
        <v>458</v>
      </c>
      <c r="N14" s="38">
        <v>93</v>
      </c>
      <c r="O14" s="38">
        <v>108</v>
      </c>
      <c r="P14" s="38">
        <v>3</v>
      </c>
      <c r="Q14" s="38">
        <v>422</v>
      </c>
      <c r="R14" s="38">
        <v>121</v>
      </c>
      <c r="S14" s="38">
        <v>137</v>
      </c>
      <c r="T14" s="38">
        <v>15</v>
      </c>
      <c r="U14" s="38">
        <v>518</v>
      </c>
      <c r="V14" s="38">
        <v>116</v>
      </c>
      <c r="W14" s="38">
        <v>171</v>
      </c>
      <c r="X14" s="38">
        <v>0</v>
      </c>
      <c r="Y14" s="38">
        <v>554</v>
      </c>
      <c r="Z14" s="38">
        <v>53</v>
      </c>
      <c r="AA14" s="38">
        <v>59</v>
      </c>
      <c r="AB14" s="38">
        <v>2</v>
      </c>
      <c r="AC14" s="38">
        <v>204</v>
      </c>
      <c r="AD14" s="38">
        <v>5</v>
      </c>
      <c r="AE14" s="38">
        <v>6</v>
      </c>
      <c r="AF14" s="38">
        <v>0</v>
      </c>
      <c r="AG14" s="38">
        <v>18</v>
      </c>
      <c r="AH14" s="38">
        <v>7</v>
      </c>
      <c r="AI14" s="38">
        <v>10</v>
      </c>
      <c r="AJ14" s="38">
        <v>0</v>
      </c>
      <c r="AK14" s="38">
        <v>30</v>
      </c>
      <c r="AL14" s="34">
        <f t="shared" si="0"/>
        <v>1130</v>
      </c>
      <c r="AM14" s="34">
        <f t="shared" ref="AM14" si="8">C14+G14+K14+S14+W14+AA14+O14+AE14+AI14</f>
        <v>1647</v>
      </c>
      <c r="AN14" s="34">
        <f t="shared" ref="AN14" si="9">D14+H14+L14+T14+X14+AB14+P14+AF14+AJ14</f>
        <v>223</v>
      </c>
      <c r="AO14" s="34">
        <f t="shared" ref="AO14" si="10">E14+I14+M14+U14+Y14+AC14+Q14+AG14+AK14</f>
        <v>5982</v>
      </c>
    </row>
    <row r="15" spans="1:41" ht="37.15" customHeight="1" x14ac:dyDescent="0.2">
      <c r="A15" s="36" t="s">
        <v>91</v>
      </c>
      <c r="B15" s="37">
        <f>(B14-B12)/B12*100</f>
        <v>-12.127236580516898</v>
      </c>
      <c r="C15" s="37">
        <f t="shared" ref="C15:AO15" si="11">(C14-C12)/C12*100</f>
        <v>-7.4468085106382977</v>
      </c>
      <c r="D15" s="37">
        <f t="shared" si="11"/>
        <v>1.0869565217391304</v>
      </c>
      <c r="E15" s="37">
        <f t="shared" si="11"/>
        <v>-2.9133284777858703</v>
      </c>
      <c r="F15" s="37">
        <f t="shared" si="11"/>
        <v>-3.8277511961722488</v>
      </c>
      <c r="G15" s="37">
        <f t="shared" si="11"/>
        <v>-11.436170212765957</v>
      </c>
      <c r="H15" s="37">
        <f t="shared" si="11"/>
        <v>366.66666666666663</v>
      </c>
      <c r="I15" s="37">
        <f t="shared" si="11"/>
        <v>5.2034058656575208</v>
      </c>
      <c r="J15" s="37">
        <f t="shared" si="11"/>
        <v>9.5238095238095237</v>
      </c>
      <c r="K15" s="37">
        <f t="shared" si="11"/>
        <v>5.833333333333333</v>
      </c>
      <c r="L15" s="37"/>
      <c r="M15" s="37">
        <f t="shared" si="11"/>
        <v>42.236024844720497</v>
      </c>
      <c r="N15" s="37">
        <f t="shared" si="11"/>
        <v>-15.454545454545453</v>
      </c>
      <c r="O15" s="37">
        <f t="shared" si="11"/>
        <v>-23.943661971830984</v>
      </c>
      <c r="P15" s="37">
        <f t="shared" si="11"/>
        <v>200</v>
      </c>
      <c r="Q15" s="37">
        <f t="shared" si="11"/>
        <v>-2.7649769585253456</v>
      </c>
      <c r="R15" s="37">
        <f t="shared" si="11"/>
        <v>10</v>
      </c>
      <c r="S15" s="37">
        <f t="shared" si="11"/>
        <v>20.175438596491226</v>
      </c>
      <c r="T15" s="37">
        <f t="shared" si="11"/>
        <v>1400</v>
      </c>
      <c r="U15" s="37">
        <f t="shared" si="11"/>
        <v>21.311475409836063</v>
      </c>
      <c r="V15" s="37">
        <f t="shared" si="11"/>
        <v>-22.666666666666664</v>
      </c>
      <c r="W15" s="37">
        <f t="shared" si="11"/>
        <v>-33.976833976833973</v>
      </c>
      <c r="X15" s="37">
        <f t="shared" si="11"/>
        <v>-100</v>
      </c>
      <c r="Y15" s="37">
        <f t="shared" si="11"/>
        <v>-13.707165109034266</v>
      </c>
      <c r="Z15" s="37">
        <f t="shared" si="11"/>
        <v>-14.516129032258066</v>
      </c>
      <c r="AA15" s="37">
        <f t="shared" si="11"/>
        <v>-13.23529411764706</v>
      </c>
      <c r="AB15" s="37"/>
      <c r="AC15" s="37">
        <f t="shared" si="11"/>
        <v>5.6994818652849739</v>
      </c>
      <c r="AD15" s="37"/>
      <c r="AE15" s="37"/>
      <c r="AF15" s="37"/>
      <c r="AG15" s="37"/>
      <c r="AH15" s="37"/>
      <c r="AI15" s="37"/>
      <c r="AJ15" s="37"/>
      <c r="AK15" s="37"/>
      <c r="AL15" s="37">
        <f t="shared" si="11"/>
        <v>-7.980456026058631</v>
      </c>
      <c r="AM15" s="37">
        <f t="shared" si="11"/>
        <v>-10.049153468050246</v>
      </c>
      <c r="AN15" s="37">
        <f t="shared" si="11"/>
        <v>17.368421052631579</v>
      </c>
      <c r="AO15" s="40">
        <f t="shared" si="11"/>
        <v>2.7658477924755198</v>
      </c>
    </row>
    <row r="16" spans="1:41" ht="18" customHeight="1" x14ac:dyDescent="0.2"/>
  </sheetData>
  <mergeCells count="12">
    <mergeCell ref="A2:AO2"/>
    <mergeCell ref="AL3:AO3"/>
    <mergeCell ref="Z3:AC3"/>
    <mergeCell ref="A3:A4"/>
    <mergeCell ref="B3:E3"/>
    <mergeCell ref="F3:I3"/>
    <mergeCell ref="J3:M3"/>
    <mergeCell ref="R3:U3"/>
    <mergeCell ref="V3:Y3"/>
    <mergeCell ref="N3:Q3"/>
    <mergeCell ref="AD3:AG3"/>
    <mergeCell ref="AH3:AK3"/>
  </mergeCells>
  <phoneticPr fontId="2" type="noConversion"/>
  <printOptions horizontalCentered="1" verticalCentered="1"/>
  <pageMargins left="0" right="0" top="0.19685039370078741" bottom="0.19685039370078741" header="0" footer="0"/>
  <pageSetup paperSize="9" pageOrder="overThenDown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zoomScale="64" zoomScaleNormal="64" workbookViewId="0">
      <selection activeCell="A8" sqref="A8"/>
    </sheetView>
  </sheetViews>
  <sheetFormatPr defaultColWidth="9.140625" defaultRowHeight="15.75" x14ac:dyDescent="0.4"/>
  <cols>
    <col min="1" max="1" width="10.28515625" style="1" customWidth="1"/>
    <col min="2" max="5" width="9.7109375" style="1" customWidth="1"/>
    <col min="6" max="6" width="10.5703125" style="1" customWidth="1"/>
    <col min="7" max="7" width="11" style="1" customWidth="1"/>
    <col min="8" max="9" width="9.7109375" style="1" customWidth="1"/>
    <col min="10" max="10" width="7.42578125" style="1" customWidth="1"/>
    <col min="11" max="14" width="9.7109375" style="1" customWidth="1"/>
    <col min="15" max="15" width="9.28515625" style="1" customWidth="1"/>
    <col min="16" max="16" width="9.140625" style="1" customWidth="1"/>
    <col min="17" max="18" width="5.85546875" style="1" customWidth="1"/>
    <col min="19" max="20" width="4" style="1" customWidth="1"/>
    <col min="21" max="21" width="5.85546875" style="1" customWidth="1"/>
    <col min="22" max="22" width="7.28515625" style="1" customWidth="1"/>
    <col min="23" max="23" width="5.85546875" style="1" customWidth="1"/>
    <col min="24" max="24" width="7.28515625" style="1" customWidth="1"/>
    <col min="25" max="25" width="5.85546875" style="1" customWidth="1"/>
    <col min="26" max="26" width="8.140625" style="1" customWidth="1"/>
    <col min="27" max="27" width="5.85546875" style="1" customWidth="1"/>
    <col min="28" max="28" width="6.7109375" style="1" customWidth="1"/>
    <col min="29" max="30" width="5.85546875" style="1" customWidth="1"/>
    <col min="31" max="31" width="5.42578125" style="1" customWidth="1"/>
    <col min="32" max="32" width="5.140625" style="1" customWidth="1"/>
    <col min="33" max="33" width="5.85546875" style="1" customWidth="1"/>
    <col min="34" max="34" width="7" style="1" customWidth="1"/>
    <col min="35" max="39" width="5.85546875" style="1" customWidth="1"/>
    <col min="40" max="40" width="6.28515625" style="1" customWidth="1"/>
    <col min="41" max="16384" width="9.140625" style="1"/>
  </cols>
  <sheetData>
    <row r="1" spans="1:40" ht="96" customHeight="1" x14ac:dyDescent="0.4"/>
    <row r="2" spans="1:40" ht="21.75" customHeight="1" x14ac:dyDescent="0.4">
      <c r="A2" s="48" t="s">
        <v>85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 t="s">
        <v>84</v>
      </c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</row>
    <row r="3" spans="1:40" x14ac:dyDescent="0.4">
      <c r="A3" s="50" t="s">
        <v>2</v>
      </c>
      <c r="B3" s="51" t="s">
        <v>13</v>
      </c>
      <c r="C3" s="52"/>
      <c r="D3" s="53"/>
      <c r="E3" s="51" t="s">
        <v>72</v>
      </c>
      <c r="F3" s="52"/>
      <c r="G3" s="52"/>
      <c r="H3" s="51" t="s">
        <v>15</v>
      </c>
      <c r="I3" s="52"/>
      <c r="J3" s="53"/>
      <c r="K3" s="51" t="s">
        <v>16</v>
      </c>
      <c r="L3" s="52"/>
      <c r="M3" s="52"/>
      <c r="N3" s="53"/>
      <c r="O3" s="57" t="s">
        <v>17</v>
      </c>
      <c r="P3" s="59" t="s">
        <v>2</v>
      </c>
      <c r="Q3" s="45" t="s">
        <v>28</v>
      </c>
      <c r="R3" s="46"/>
      <c r="S3" s="46"/>
      <c r="T3" s="46"/>
      <c r="U3" s="46"/>
      <c r="V3" s="47"/>
      <c r="W3" s="64" t="s">
        <v>33</v>
      </c>
      <c r="X3" s="65"/>
      <c r="Y3" s="64" t="s">
        <v>32</v>
      </c>
      <c r="Z3" s="65"/>
      <c r="AA3" s="50" t="s">
        <v>35</v>
      </c>
      <c r="AB3" s="50"/>
      <c r="AC3" s="50"/>
      <c r="AD3" s="50"/>
      <c r="AE3" s="50"/>
      <c r="AF3" s="50"/>
      <c r="AG3" s="45" t="s">
        <v>39</v>
      </c>
      <c r="AH3" s="46"/>
      <c r="AI3" s="46"/>
      <c r="AJ3" s="46"/>
      <c r="AK3" s="46"/>
      <c r="AL3" s="47"/>
      <c r="AM3" s="45" t="s">
        <v>0</v>
      </c>
      <c r="AN3" s="47"/>
    </row>
    <row r="4" spans="1:40" ht="7.5" customHeight="1" x14ac:dyDescent="0.4">
      <c r="A4" s="50"/>
      <c r="B4" s="54"/>
      <c r="C4" s="55"/>
      <c r="D4" s="56"/>
      <c r="E4" s="54"/>
      <c r="F4" s="55"/>
      <c r="G4" s="55"/>
      <c r="H4" s="54"/>
      <c r="I4" s="55"/>
      <c r="J4" s="56"/>
      <c r="K4" s="54"/>
      <c r="L4" s="55"/>
      <c r="M4" s="55"/>
      <c r="N4" s="56"/>
      <c r="O4" s="58"/>
      <c r="P4" s="60"/>
      <c r="Q4" s="66" t="s">
        <v>29</v>
      </c>
      <c r="R4" s="67"/>
      <c r="S4" s="68" t="s">
        <v>30</v>
      </c>
      <c r="T4" s="69"/>
      <c r="U4" s="68" t="s">
        <v>31</v>
      </c>
      <c r="V4" s="69"/>
      <c r="W4" s="62" t="s">
        <v>20</v>
      </c>
      <c r="X4" s="57" t="s">
        <v>34</v>
      </c>
      <c r="Y4" s="62" t="s">
        <v>20</v>
      </c>
      <c r="Z4" s="57" t="s">
        <v>34</v>
      </c>
      <c r="AA4" s="70" t="s">
        <v>36</v>
      </c>
      <c r="AB4" s="70"/>
      <c r="AC4" s="70" t="s">
        <v>37</v>
      </c>
      <c r="AD4" s="70"/>
      <c r="AE4" s="70" t="s">
        <v>38</v>
      </c>
      <c r="AF4" s="70"/>
      <c r="AG4" s="70" t="s">
        <v>40</v>
      </c>
      <c r="AH4" s="70"/>
      <c r="AI4" s="70" t="s">
        <v>41</v>
      </c>
      <c r="AJ4" s="70"/>
      <c r="AK4" s="70" t="s">
        <v>42</v>
      </c>
      <c r="AL4" s="70"/>
      <c r="AM4" s="71" t="s">
        <v>43</v>
      </c>
      <c r="AN4" s="57" t="s">
        <v>44</v>
      </c>
    </row>
    <row r="5" spans="1:40" ht="19.5" customHeight="1" x14ac:dyDescent="0.4">
      <c r="A5" s="50"/>
      <c r="B5" s="11" t="s">
        <v>18</v>
      </c>
      <c r="C5" s="12" t="s">
        <v>19</v>
      </c>
      <c r="D5" s="12" t="s">
        <v>1</v>
      </c>
      <c r="E5" s="12" t="s">
        <v>20</v>
      </c>
      <c r="F5" s="12" t="s">
        <v>62</v>
      </c>
      <c r="G5" s="19" t="s">
        <v>73</v>
      </c>
      <c r="H5" s="21" t="s">
        <v>21</v>
      </c>
      <c r="I5" s="12" t="s">
        <v>22</v>
      </c>
      <c r="J5" s="12" t="s">
        <v>27</v>
      </c>
      <c r="K5" s="12" t="s">
        <v>23</v>
      </c>
      <c r="L5" s="12" t="s">
        <v>24</v>
      </c>
      <c r="M5" s="20" t="s">
        <v>76</v>
      </c>
      <c r="N5" s="12" t="s">
        <v>25</v>
      </c>
      <c r="O5" s="27" t="s">
        <v>26</v>
      </c>
      <c r="P5" s="61"/>
      <c r="Q5" s="14" t="s">
        <v>20</v>
      </c>
      <c r="R5" s="12" t="s">
        <v>34</v>
      </c>
      <c r="S5" s="14" t="s">
        <v>20</v>
      </c>
      <c r="T5" s="12" t="s">
        <v>34</v>
      </c>
      <c r="U5" s="14" t="s">
        <v>20</v>
      </c>
      <c r="V5" s="12" t="s">
        <v>34</v>
      </c>
      <c r="W5" s="63"/>
      <c r="X5" s="58"/>
      <c r="Y5" s="63"/>
      <c r="Z5" s="58"/>
      <c r="AA5" s="14" t="s">
        <v>20</v>
      </c>
      <c r="AB5" s="12" t="s">
        <v>34</v>
      </c>
      <c r="AC5" s="14" t="s">
        <v>20</v>
      </c>
      <c r="AD5" s="12" t="s">
        <v>34</v>
      </c>
      <c r="AE5" s="14" t="s">
        <v>20</v>
      </c>
      <c r="AF5" s="12" t="s">
        <v>34</v>
      </c>
      <c r="AG5" s="14" t="s">
        <v>20</v>
      </c>
      <c r="AH5" s="12" t="s">
        <v>34</v>
      </c>
      <c r="AI5" s="14" t="s">
        <v>20</v>
      </c>
      <c r="AJ5" s="12" t="s">
        <v>34</v>
      </c>
      <c r="AK5" s="14" t="s">
        <v>20</v>
      </c>
      <c r="AL5" s="12" t="s">
        <v>34</v>
      </c>
      <c r="AM5" s="72"/>
      <c r="AN5" s="58"/>
    </row>
    <row r="6" spans="1:40" ht="27" customHeight="1" x14ac:dyDescent="0.4">
      <c r="A6" s="13" t="s">
        <v>78</v>
      </c>
      <c r="B6" s="15">
        <v>585</v>
      </c>
      <c r="C6" s="15">
        <v>249</v>
      </c>
      <c r="D6" s="17">
        <f t="shared" ref="D6:D15" si="0">B6+C6</f>
        <v>834</v>
      </c>
      <c r="E6" s="15">
        <v>698</v>
      </c>
      <c r="F6" s="15">
        <v>39106</v>
      </c>
      <c r="G6" s="16">
        <v>2531640</v>
      </c>
      <c r="H6" s="15">
        <v>48</v>
      </c>
      <c r="I6" s="15">
        <v>15</v>
      </c>
      <c r="J6" s="15">
        <v>0</v>
      </c>
      <c r="K6" s="15">
        <v>1177</v>
      </c>
      <c r="L6" s="15">
        <v>255</v>
      </c>
      <c r="M6" s="15"/>
      <c r="N6" s="15">
        <v>194</v>
      </c>
      <c r="O6" s="15">
        <v>2282</v>
      </c>
      <c r="P6" s="13" t="s">
        <v>78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3</v>
      </c>
      <c r="X6" s="15">
        <v>18</v>
      </c>
      <c r="Y6" s="15">
        <v>45</v>
      </c>
      <c r="Z6" s="15">
        <v>334</v>
      </c>
      <c r="AA6" s="15">
        <v>6</v>
      </c>
      <c r="AB6" s="15">
        <v>143</v>
      </c>
      <c r="AC6" s="15">
        <v>0</v>
      </c>
      <c r="AD6" s="15">
        <v>0</v>
      </c>
      <c r="AE6" s="15">
        <v>2</v>
      </c>
      <c r="AF6" s="15">
        <v>15</v>
      </c>
      <c r="AG6" s="15">
        <v>14</v>
      </c>
      <c r="AH6" s="15">
        <v>395</v>
      </c>
      <c r="AI6" s="15">
        <v>10</v>
      </c>
      <c r="AJ6" s="15">
        <v>572</v>
      </c>
      <c r="AK6" s="15">
        <v>32</v>
      </c>
      <c r="AL6" s="15">
        <v>813</v>
      </c>
      <c r="AM6" s="17">
        <f t="shared" ref="AM6:AN15" si="1">AK6+AI6+AG6+AE6+AC6+AA6+Y6+W6+U6+S6+Q6</f>
        <v>112</v>
      </c>
      <c r="AN6" s="17">
        <f t="shared" si="1"/>
        <v>2290</v>
      </c>
    </row>
    <row r="7" spans="1:40" ht="27" customHeight="1" x14ac:dyDescent="0.4">
      <c r="A7" s="13" t="s">
        <v>79</v>
      </c>
      <c r="B7" s="15">
        <v>1057</v>
      </c>
      <c r="C7" s="15">
        <v>721</v>
      </c>
      <c r="D7" s="17">
        <f t="shared" si="0"/>
        <v>1778</v>
      </c>
      <c r="E7" s="15">
        <v>1706</v>
      </c>
      <c r="F7" s="15">
        <v>102546</v>
      </c>
      <c r="G7" s="16">
        <v>6152760</v>
      </c>
      <c r="H7" s="15">
        <v>22</v>
      </c>
      <c r="I7" s="15">
        <v>25</v>
      </c>
      <c r="J7" s="15">
        <v>0</v>
      </c>
      <c r="K7" s="15">
        <v>1458</v>
      </c>
      <c r="L7" s="15">
        <v>248</v>
      </c>
      <c r="M7" s="15"/>
      <c r="N7" s="15">
        <v>287</v>
      </c>
      <c r="O7" s="15">
        <v>1665</v>
      </c>
      <c r="P7" s="13" t="s">
        <v>79</v>
      </c>
      <c r="Q7" s="15">
        <v>0</v>
      </c>
      <c r="R7" s="15">
        <v>0</v>
      </c>
      <c r="S7" s="15">
        <v>0</v>
      </c>
      <c r="T7" s="15">
        <v>0</v>
      </c>
      <c r="U7" s="15">
        <v>6</v>
      </c>
      <c r="V7" s="15">
        <v>50</v>
      </c>
      <c r="W7" s="15">
        <v>12</v>
      </c>
      <c r="X7" s="15">
        <v>66</v>
      </c>
      <c r="Y7" s="15">
        <v>41</v>
      </c>
      <c r="Z7" s="15">
        <v>357</v>
      </c>
      <c r="AA7" s="15">
        <v>9</v>
      </c>
      <c r="AB7" s="15">
        <v>337</v>
      </c>
      <c r="AC7" s="15">
        <v>0</v>
      </c>
      <c r="AD7" s="15">
        <v>0</v>
      </c>
      <c r="AE7" s="15">
        <v>2</v>
      </c>
      <c r="AF7" s="15">
        <v>80</v>
      </c>
      <c r="AG7" s="15">
        <v>28</v>
      </c>
      <c r="AH7" s="15">
        <v>599</v>
      </c>
      <c r="AI7" s="15">
        <v>1</v>
      </c>
      <c r="AJ7" s="15">
        <v>366</v>
      </c>
      <c r="AK7" s="15">
        <v>40</v>
      </c>
      <c r="AL7" s="15">
        <v>850</v>
      </c>
      <c r="AM7" s="17">
        <f t="shared" si="1"/>
        <v>139</v>
      </c>
      <c r="AN7" s="17">
        <f t="shared" si="1"/>
        <v>2705</v>
      </c>
    </row>
    <row r="8" spans="1:40" ht="47.45" customHeight="1" x14ac:dyDescent="0.4">
      <c r="A8" s="22" t="s">
        <v>87</v>
      </c>
      <c r="B8" s="24">
        <f t="shared" ref="B8:I8" si="2">(B7-B6)/B6*100</f>
        <v>80.683760683760681</v>
      </c>
      <c r="C8" s="24">
        <f t="shared" si="2"/>
        <v>189.55823293172691</v>
      </c>
      <c r="D8" s="24">
        <f t="shared" si="2"/>
        <v>113.18944844124701</v>
      </c>
      <c r="E8" s="24">
        <f t="shared" si="2"/>
        <v>144.41260744985672</v>
      </c>
      <c r="F8" s="24">
        <f t="shared" si="2"/>
        <v>162.22574540991153</v>
      </c>
      <c r="G8" s="24">
        <f t="shared" si="2"/>
        <v>143.03455467602029</v>
      </c>
      <c r="H8" s="24">
        <f t="shared" si="2"/>
        <v>-54.166666666666664</v>
      </c>
      <c r="I8" s="24">
        <f t="shared" si="2"/>
        <v>66.666666666666657</v>
      </c>
      <c r="J8" s="24"/>
      <c r="K8" s="24">
        <f>(K7-K6)/K6*100</f>
        <v>23.874256584536958</v>
      </c>
      <c r="L8" s="24">
        <f t="shared" ref="L8" si="3">(L7-L6)/L6*100</f>
        <v>-2.7450980392156863</v>
      </c>
      <c r="M8" s="24"/>
      <c r="N8" s="24">
        <f t="shared" ref="N8" si="4">(N7-N6)/N6*100</f>
        <v>47.938144329896907</v>
      </c>
      <c r="O8" s="25">
        <f t="shared" ref="O8" si="5">(O7-O6)/O6*100</f>
        <v>-27.037686240140228</v>
      </c>
      <c r="P8" s="22" t="s">
        <v>87</v>
      </c>
      <c r="Q8" s="30"/>
      <c r="R8" s="30"/>
      <c r="S8" s="30"/>
      <c r="T8" s="30"/>
      <c r="U8" s="30"/>
      <c r="V8" s="32"/>
      <c r="W8" s="32">
        <f t="shared" ref="W8:AN8" si="6">(W7-W6)/W6*100</f>
        <v>300</v>
      </c>
      <c r="X8" s="32">
        <f t="shared" si="6"/>
        <v>266.66666666666663</v>
      </c>
      <c r="Y8" s="41">
        <f t="shared" si="6"/>
        <v>-8.8888888888888893</v>
      </c>
      <c r="Z8" s="41">
        <f t="shared" si="6"/>
        <v>6.88622754491018</v>
      </c>
      <c r="AA8" s="41">
        <f t="shared" si="6"/>
        <v>50</v>
      </c>
      <c r="AB8" s="32">
        <f t="shared" si="6"/>
        <v>135.66433566433568</v>
      </c>
      <c r="AC8" s="41"/>
      <c r="AD8" s="41"/>
      <c r="AE8" s="41">
        <f t="shared" si="6"/>
        <v>0</v>
      </c>
      <c r="AF8" s="41"/>
      <c r="AG8" s="41"/>
      <c r="AH8" s="41">
        <f t="shared" si="6"/>
        <v>51.645569620253163</v>
      </c>
      <c r="AI8" s="41">
        <f t="shared" si="6"/>
        <v>-90</v>
      </c>
      <c r="AJ8" s="41">
        <f t="shared" si="6"/>
        <v>-36.013986013986013</v>
      </c>
      <c r="AK8" s="41">
        <f t="shared" si="6"/>
        <v>25</v>
      </c>
      <c r="AL8" s="41">
        <f t="shared" si="6"/>
        <v>4.5510455104551051</v>
      </c>
      <c r="AM8" s="41">
        <f t="shared" si="6"/>
        <v>24.107142857142858</v>
      </c>
      <c r="AN8" s="42">
        <f t="shared" si="6"/>
        <v>18.122270742358079</v>
      </c>
    </row>
    <row r="9" spans="1:40" ht="27" customHeight="1" x14ac:dyDescent="0.4">
      <c r="A9" s="13" t="s">
        <v>80</v>
      </c>
      <c r="B9" s="15">
        <v>742</v>
      </c>
      <c r="C9" s="15">
        <v>366</v>
      </c>
      <c r="D9" s="17">
        <f t="shared" si="0"/>
        <v>1108</v>
      </c>
      <c r="E9" s="15">
        <v>921</v>
      </c>
      <c r="F9" s="15">
        <v>55243</v>
      </c>
      <c r="G9" s="16">
        <v>3314580</v>
      </c>
      <c r="H9" s="15">
        <v>21</v>
      </c>
      <c r="I9" s="15">
        <v>6</v>
      </c>
      <c r="J9" s="15">
        <v>0</v>
      </c>
      <c r="K9" s="15">
        <v>1321</v>
      </c>
      <c r="L9" s="15">
        <v>134</v>
      </c>
      <c r="M9" s="15"/>
      <c r="N9" s="15">
        <v>306</v>
      </c>
      <c r="O9" s="15">
        <v>1713</v>
      </c>
      <c r="P9" s="13" t="s">
        <v>80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23</v>
      </c>
      <c r="X9" s="15">
        <v>153</v>
      </c>
      <c r="Y9" s="15">
        <v>72</v>
      </c>
      <c r="Z9" s="15">
        <v>1073</v>
      </c>
      <c r="AA9" s="15">
        <v>50</v>
      </c>
      <c r="AB9" s="15">
        <v>3315</v>
      </c>
      <c r="AC9" s="15">
        <v>2</v>
      </c>
      <c r="AD9" s="15">
        <v>53</v>
      </c>
      <c r="AE9" s="15">
        <v>0</v>
      </c>
      <c r="AF9" s="15">
        <v>0</v>
      </c>
      <c r="AG9" s="15">
        <v>21</v>
      </c>
      <c r="AH9" s="15">
        <v>367</v>
      </c>
      <c r="AI9" s="15">
        <v>0</v>
      </c>
      <c r="AJ9" s="15">
        <v>0</v>
      </c>
      <c r="AK9" s="15">
        <v>55</v>
      </c>
      <c r="AL9" s="15">
        <v>2374</v>
      </c>
      <c r="AM9" s="17">
        <f t="shared" si="1"/>
        <v>223</v>
      </c>
      <c r="AN9" s="17">
        <f t="shared" si="1"/>
        <v>7335</v>
      </c>
    </row>
    <row r="10" spans="1:40" ht="48" customHeight="1" x14ac:dyDescent="0.4">
      <c r="A10" s="22" t="s">
        <v>88</v>
      </c>
      <c r="B10" s="24">
        <f>(B9-B7)/B7*100</f>
        <v>-29.80132450331126</v>
      </c>
      <c r="C10" s="24">
        <f t="shared" ref="C10:O10" si="7">(C9-C7)/C7*100</f>
        <v>-49.237170596393895</v>
      </c>
      <c r="D10" s="24">
        <f t="shared" si="7"/>
        <v>-37.682789651293582</v>
      </c>
      <c r="E10" s="24">
        <f t="shared" si="7"/>
        <v>-46.014067995310668</v>
      </c>
      <c r="F10" s="24">
        <f t="shared" si="7"/>
        <v>-46.128566692021138</v>
      </c>
      <c r="G10" s="24">
        <f t="shared" si="7"/>
        <v>-46.128566692021138</v>
      </c>
      <c r="H10" s="24">
        <f t="shared" si="7"/>
        <v>-4.5454545454545459</v>
      </c>
      <c r="I10" s="24">
        <f t="shared" si="7"/>
        <v>-76</v>
      </c>
      <c r="J10" s="24"/>
      <c r="K10" s="24">
        <f t="shared" si="7"/>
        <v>-9.3964334705075441</v>
      </c>
      <c r="L10" s="24">
        <f t="shared" si="7"/>
        <v>-45.967741935483872</v>
      </c>
      <c r="M10" s="24"/>
      <c r="N10" s="24">
        <f t="shared" si="7"/>
        <v>6.6202090592334493</v>
      </c>
      <c r="O10" s="25">
        <f t="shared" si="7"/>
        <v>2.8828828828828827</v>
      </c>
      <c r="P10" s="22" t="s">
        <v>88</v>
      </c>
      <c r="Q10" s="30"/>
      <c r="R10" s="30"/>
      <c r="S10" s="30"/>
      <c r="T10" s="30"/>
      <c r="U10" s="30">
        <f t="shared" ref="U10" si="8">(U9-U7)/U7*100</f>
        <v>-100</v>
      </c>
      <c r="V10" s="30">
        <f t="shared" ref="V10" si="9">(V9-V7)/V7*100</f>
        <v>-100</v>
      </c>
      <c r="W10" s="30">
        <f t="shared" ref="W10" si="10">(W9-W7)/W7*100</f>
        <v>91.666666666666657</v>
      </c>
      <c r="X10" s="30">
        <f t="shared" ref="X10" si="11">(X9-X7)/X7*100</f>
        <v>131.81818181818181</v>
      </c>
      <c r="Y10" s="30">
        <f t="shared" ref="Y10" si="12">(Y9-Y7)/Y7*100</f>
        <v>75.609756097560975</v>
      </c>
      <c r="Z10" s="30">
        <f t="shared" ref="Z10" si="13">(Z9-Z7)/Z7*100</f>
        <v>200.56022408963585</v>
      </c>
      <c r="AA10" s="30">
        <f t="shared" ref="AA10" si="14">(AA9-AA7)/AA7*100</f>
        <v>455.55555555555554</v>
      </c>
      <c r="AB10" s="30">
        <f t="shared" ref="AB10" si="15">(AB9-AB7)/AB7*100</f>
        <v>883.67952522255189</v>
      </c>
      <c r="AC10" s="30"/>
      <c r="AD10" s="30"/>
      <c r="AE10" s="30">
        <f t="shared" ref="AE10" si="16">(AE9-AE7)/AE7*100</f>
        <v>-100</v>
      </c>
      <c r="AF10" s="30">
        <f t="shared" ref="AF10" si="17">(AF9-AF7)/AF7*100</f>
        <v>-100</v>
      </c>
      <c r="AG10" s="30">
        <f t="shared" ref="AG10" si="18">(AG9-AG7)/AG7*100</f>
        <v>-25</v>
      </c>
      <c r="AH10" s="30">
        <f t="shared" ref="AH10" si="19">(AH9-AH7)/AH7*100</f>
        <v>-38.731218697829718</v>
      </c>
      <c r="AI10" s="30">
        <f t="shared" ref="AI10" si="20">(AI9-AI7)/AI7*100</f>
        <v>-100</v>
      </c>
      <c r="AJ10" s="30">
        <f t="shared" ref="AJ10" si="21">(AJ9-AJ7)/AJ7*100</f>
        <v>-100</v>
      </c>
      <c r="AK10" s="30">
        <f t="shared" ref="AK10" si="22">(AK9-AK7)/AK7*100</f>
        <v>37.5</v>
      </c>
      <c r="AL10" s="30">
        <f t="shared" ref="AL10" si="23">(AL9-AL7)/AL7*100</f>
        <v>179.29411764705884</v>
      </c>
      <c r="AM10" s="30">
        <f t="shared" ref="AM10" si="24">(AM9-AM7)/AM7*100</f>
        <v>60.431654676258994</v>
      </c>
      <c r="AN10" s="31">
        <f t="shared" ref="AN10" si="25">(AN9-AN7)/AN7*100</f>
        <v>171.16451016635858</v>
      </c>
    </row>
    <row r="11" spans="1:40" ht="27" customHeight="1" x14ac:dyDescent="0.4">
      <c r="A11" s="13" t="s">
        <v>81</v>
      </c>
      <c r="B11" s="15">
        <v>727</v>
      </c>
      <c r="C11" s="15">
        <v>325</v>
      </c>
      <c r="D11" s="17">
        <f t="shared" si="0"/>
        <v>1052</v>
      </c>
      <c r="E11" s="15">
        <v>918</v>
      </c>
      <c r="F11" s="15">
        <v>53201</v>
      </c>
      <c r="G11" s="16">
        <v>6956760</v>
      </c>
      <c r="H11" s="15">
        <v>43</v>
      </c>
      <c r="I11" s="15">
        <v>6</v>
      </c>
      <c r="J11" s="15">
        <v>0</v>
      </c>
      <c r="K11" s="15">
        <v>1700</v>
      </c>
      <c r="L11" s="15">
        <v>161</v>
      </c>
      <c r="M11" s="15"/>
      <c r="N11" s="15">
        <v>334</v>
      </c>
      <c r="O11" s="15">
        <v>1435</v>
      </c>
      <c r="P11" s="13" t="s">
        <v>81</v>
      </c>
      <c r="Q11" s="15">
        <v>0</v>
      </c>
      <c r="R11" s="15">
        <v>0</v>
      </c>
      <c r="S11" s="15">
        <v>0</v>
      </c>
      <c r="T11" s="15">
        <v>0</v>
      </c>
      <c r="U11" s="15">
        <v>47</v>
      </c>
      <c r="V11" s="15">
        <v>255</v>
      </c>
      <c r="W11" s="15">
        <v>12</v>
      </c>
      <c r="X11" s="15">
        <v>71</v>
      </c>
      <c r="Y11" s="15">
        <v>103</v>
      </c>
      <c r="Z11" s="15">
        <v>3744</v>
      </c>
      <c r="AA11" s="15">
        <v>14</v>
      </c>
      <c r="AB11" s="15">
        <v>551</v>
      </c>
      <c r="AC11" s="15">
        <v>9</v>
      </c>
      <c r="AD11" s="15">
        <v>169</v>
      </c>
      <c r="AE11" s="15">
        <v>0</v>
      </c>
      <c r="AF11" s="15">
        <v>0</v>
      </c>
      <c r="AG11" s="15">
        <v>36</v>
      </c>
      <c r="AH11" s="15">
        <v>2039</v>
      </c>
      <c r="AI11" s="15">
        <v>15</v>
      </c>
      <c r="AJ11" s="15">
        <v>1132</v>
      </c>
      <c r="AK11" s="15">
        <v>88</v>
      </c>
      <c r="AL11" s="15">
        <v>4356</v>
      </c>
      <c r="AM11" s="17">
        <f t="shared" si="1"/>
        <v>324</v>
      </c>
      <c r="AN11" s="18">
        <f t="shared" si="1"/>
        <v>12317</v>
      </c>
    </row>
    <row r="12" spans="1:40" ht="46.9" customHeight="1" x14ac:dyDescent="0.4">
      <c r="A12" s="22" t="s">
        <v>89</v>
      </c>
      <c r="B12" s="24">
        <f>(B11-B9)/B9*100</f>
        <v>-2.0215633423180592</v>
      </c>
      <c r="C12" s="24">
        <f t="shared" ref="C12:O12" si="26">(C11-C9)/C9*100</f>
        <v>-11.202185792349727</v>
      </c>
      <c r="D12" s="24">
        <f t="shared" si="26"/>
        <v>-5.0541516245487363</v>
      </c>
      <c r="E12" s="24">
        <f t="shared" si="26"/>
        <v>-0.32573289902280134</v>
      </c>
      <c r="F12" s="24">
        <f t="shared" si="26"/>
        <v>-3.696395923465416</v>
      </c>
      <c r="G12" s="24">
        <f t="shared" si="26"/>
        <v>109.88360516264504</v>
      </c>
      <c r="H12" s="24">
        <f t="shared" si="26"/>
        <v>104.76190476190477</v>
      </c>
      <c r="I12" s="24">
        <f t="shared" si="26"/>
        <v>0</v>
      </c>
      <c r="J12" s="24"/>
      <c r="K12" s="24">
        <f t="shared" si="26"/>
        <v>28.690386071158215</v>
      </c>
      <c r="L12" s="24">
        <f t="shared" si="26"/>
        <v>20.149253731343283</v>
      </c>
      <c r="M12" s="24"/>
      <c r="N12" s="24">
        <f t="shared" si="26"/>
        <v>9.1503267973856204</v>
      </c>
      <c r="O12" s="25">
        <f t="shared" si="26"/>
        <v>-16.228838295388208</v>
      </c>
      <c r="P12" s="22" t="s">
        <v>89</v>
      </c>
      <c r="Q12" s="32"/>
      <c r="R12" s="32"/>
      <c r="S12" s="32"/>
      <c r="T12" s="32"/>
      <c r="U12" s="32"/>
      <c r="V12" s="32"/>
      <c r="W12" s="32">
        <f t="shared" ref="W12:X12" si="27">(W11-W9)/W9*100</f>
        <v>-47.826086956521742</v>
      </c>
      <c r="X12" s="32">
        <f t="shared" si="27"/>
        <v>-53.594771241830067</v>
      </c>
      <c r="Y12" s="32">
        <f t="shared" ref="Y12" si="28">(Y11-Y9)/Y9*100</f>
        <v>43.055555555555557</v>
      </c>
      <c r="Z12" s="32">
        <f t="shared" ref="Z12" si="29">(Z11-Z9)/Z9*100</f>
        <v>248.92823858341097</v>
      </c>
      <c r="AA12" s="32">
        <f t="shared" ref="AA12" si="30">(AA11-AA9)/AA9*100</f>
        <v>-72</v>
      </c>
      <c r="AB12" s="32">
        <f t="shared" ref="AB12" si="31">(AB11-AB9)/AB9*100</f>
        <v>-83.378582202111616</v>
      </c>
      <c r="AC12" s="32">
        <f t="shared" ref="AC12" si="32">(AC11-AC9)/AC9*100</f>
        <v>350</v>
      </c>
      <c r="AD12" s="32">
        <f t="shared" ref="AD12" si="33">(AD11-AD9)/AD9*100</f>
        <v>218.86792452830187</v>
      </c>
      <c r="AE12" s="32"/>
      <c r="AF12" s="32"/>
      <c r="AG12" s="32">
        <f t="shared" ref="AG12" si="34">(AG11-AG9)/AG9*100</f>
        <v>71.428571428571431</v>
      </c>
      <c r="AH12" s="32">
        <f t="shared" ref="AH12" si="35">(AH11-AH9)/AH9*100</f>
        <v>455.58583106267025</v>
      </c>
      <c r="AI12" s="32"/>
      <c r="AJ12" s="32"/>
      <c r="AK12" s="32">
        <f t="shared" ref="AK12" si="36">(AK11-AK9)/AK9*100</f>
        <v>60</v>
      </c>
      <c r="AL12" s="32">
        <f t="shared" ref="AL12" si="37">(AL11-AL9)/AL9*100</f>
        <v>83.48778433024431</v>
      </c>
      <c r="AM12" s="32">
        <f t="shared" ref="AM12" si="38">(AM11-AM9)/AM9*100</f>
        <v>45.291479820627799</v>
      </c>
      <c r="AN12" s="33">
        <f t="shared" ref="AN12" si="39">(AN11-AN9)/AN9*100</f>
        <v>67.920927062031353</v>
      </c>
    </row>
    <row r="13" spans="1:40" ht="27" customHeight="1" x14ac:dyDescent="0.4">
      <c r="A13" s="13" t="s">
        <v>86</v>
      </c>
      <c r="B13" s="15">
        <v>840</v>
      </c>
      <c r="C13" s="15">
        <v>388</v>
      </c>
      <c r="D13" s="17">
        <f t="shared" si="0"/>
        <v>1228</v>
      </c>
      <c r="E13" s="15">
        <v>4632</v>
      </c>
      <c r="F13" s="15">
        <v>54137</v>
      </c>
      <c r="G13" s="16"/>
      <c r="H13" s="15">
        <v>26</v>
      </c>
      <c r="I13" s="15">
        <v>1</v>
      </c>
      <c r="J13" s="15">
        <v>0</v>
      </c>
      <c r="K13" s="15">
        <v>2314</v>
      </c>
      <c r="L13" s="15">
        <v>162</v>
      </c>
      <c r="M13" s="15"/>
      <c r="N13" s="15">
        <v>332</v>
      </c>
      <c r="O13" s="15">
        <v>1417</v>
      </c>
      <c r="P13" s="13" t="s">
        <v>86</v>
      </c>
      <c r="Q13" s="15">
        <v>0</v>
      </c>
      <c r="R13" s="15">
        <v>0</v>
      </c>
      <c r="S13" s="15">
        <v>0</v>
      </c>
      <c r="T13" s="15">
        <v>0</v>
      </c>
      <c r="U13" s="15">
        <v>232</v>
      </c>
      <c r="V13" s="15">
        <v>330</v>
      </c>
      <c r="W13" s="15">
        <v>20</v>
      </c>
      <c r="X13" s="15">
        <v>478</v>
      </c>
      <c r="Y13" s="15">
        <v>130</v>
      </c>
      <c r="Z13" s="15">
        <v>2460</v>
      </c>
      <c r="AA13" s="15">
        <v>30</v>
      </c>
      <c r="AB13" s="15">
        <v>2230</v>
      </c>
      <c r="AC13" s="15">
        <v>3</v>
      </c>
      <c r="AD13" s="15">
        <v>140</v>
      </c>
      <c r="AE13" s="15">
        <v>0</v>
      </c>
      <c r="AF13" s="15">
        <v>0</v>
      </c>
      <c r="AG13" s="15">
        <v>20</v>
      </c>
      <c r="AH13" s="15">
        <v>1953</v>
      </c>
      <c r="AI13" s="15">
        <v>20</v>
      </c>
      <c r="AJ13" s="15">
        <v>351</v>
      </c>
      <c r="AK13" s="15">
        <v>47</v>
      </c>
      <c r="AL13" s="15">
        <v>5731</v>
      </c>
      <c r="AM13" s="17">
        <f t="shared" si="1"/>
        <v>502</v>
      </c>
      <c r="AN13" s="18">
        <f t="shared" si="1"/>
        <v>13673</v>
      </c>
    </row>
    <row r="14" spans="1:40" ht="49.9" customHeight="1" x14ac:dyDescent="0.4">
      <c r="A14" s="22" t="s">
        <v>90</v>
      </c>
      <c r="B14" s="24">
        <f>(B13-B11)/B11*100</f>
        <v>15.543328748280604</v>
      </c>
      <c r="C14" s="24">
        <f t="shared" ref="C14:G14" si="40">(C13-C11)/C11*100</f>
        <v>19.384615384615383</v>
      </c>
      <c r="D14" s="24">
        <f t="shared" si="40"/>
        <v>16.730038022813687</v>
      </c>
      <c r="E14" s="24">
        <f t="shared" si="40"/>
        <v>404.57516339869278</v>
      </c>
      <c r="F14" s="24">
        <f t="shared" si="40"/>
        <v>1.7593654254619273</v>
      </c>
      <c r="G14" s="24">
        <f t="shared" si="40"/>
        <v>-100</v>
      </c>
      <c r="H14" s="24">
        <f t="shared" ref="H14" si="41">(H13-H11)/H11*100</f>
        <v>-39.534883720930232</v>
      </c>
      <c r="I14" s="24">
        <f t="shared" ref="I14" si="42">(I13-I11)/I11*100</f>
        <v>-83.333333333333343</v>
      </c>
      <c r="J14" s="24"/>
      <c r="K14" s="24">
        <f t="shared" ref="K14" si="43">(K13-K11)/K11*100</f>
        <v>36.117647058823529</v>
      </c>
      <c r="L14" s="24">
        <f t="shared" ref="L14" si="44">(L13-L11)/L11*100</f>
        <v>0.6211180124223602</v>
      </c>
      <c r="M14" s="24"/>
      <c r="N14" s="24">
        <f t="shared" ref="N14" si="45">(N13-N11)/N11*100</f>
        <v>-0.5988023952095809</v>
      </c>
      <c r="O14" s="25">
        <f t="shared" ref="O14" si="46">(O13-O11)/O11*100</f>
        <v>-1.254355400696864</v>
      </c>
      <c r="P14" s="22" t="s">
        <v>90</v>
      </c>
      <c r="Q14" s="29"/>
      <c r="R14" s="29"/>
      <c r="S14" s="29"/>
      <c r="T14" s="29"/>
      <c r="U14" s="30">
        <f t="shared" ref="U14:W14" si="47">(U13-U11)/U11*100</f>
        <v>393.61702127659572</v>
      </c>
      <c r="V14" s="30">
        <f t="shared" si="47"/>
        <v>29.411764705882355</v>
      </c>
      <c r="W14" s="30">
        <f t="shared" si="47"/>
        <v>66.666666666666657</v>
      </c>
      <c r="X14" s="30">
        <f t="shared" ref="X14" si="48">(X13-X11)/X11*100</f>
        <v>573.23943661971828</v>
      </c>
      <c r="Y14" s="30">
        <f t="shared" ref="Y14" si="49">(Y13-Y11)/Y11*100</f>
        <v>26.21359223300971</v>
      </c>
      <c r="Z14" s="30">
        <f t="shared" ref="Z14" si="50">(Z13-Z11)/Z11*100</f>
        <v>-34.294871794871796</v>
      </c>
      <c r="AA14" s="30">
        <f t="shared" ref="AA14" si="51">(AA13-AA11)/AA11*100</f>
        <v>114.28571428571428</v>
      </c>
      <c r="AB14" s="30">
        <f t="shared" ref="AB14" si="52">(AB13-AB11)/AB11*100</f>
        <v>304.71869328493648</v>
      </c>
      <c r="AC14" s="30">
        <f t="shared" ref="AC14" si="53">(AC13-AC11)/AC11*100</f>
        <v>-66.666666666666657</v>
      </c>
      <c r="AD14" s="30">
        <f t="shared" ref="AD14" si="54">(AD13-AD11)/AD11*100</f>
        <v>-17.159763313609467</v>
      </c>
      <c r="AE14" s="30"/>
      <c r="AF14" s="30"/>
      <c r="AG14" s="30">
        <f t="shared" ref="AG14" si="55">(AG13-AG11)/AG11*100</f>
        <v>-44.444444444444443</v>
      </c>
      <c r="AH14" s="30">
        <f t="shared" ref="AH14" si="56">(AH13-AH11)/AH11*100</f>
        <v>-4.217753800882786</v>
      </c>
      <c r="AI14" s="30">
        <f t="shared" ref="AI14" si="57">(AI13-AI11)/AI11*100</f>
        <v>33.333333333333329</v>
      </c>
      <c r="AJ14" s="30">
        <f t="shared" ref="AJ14" si="58">(AJ13-AJ11)/AJ11*100</f>
        <v>-68.992932862190813</v>
      </c>
      <c r="AK14" s="30">
        <f t="shared" ref="AK14" si="59">(AK13-AK11)/AK11*100</f>
        <v>-46.590909090909086</v>
      </c>
      <c r="AL14" s="30">
        <f t="shared" ref="AL14" si="60">(AL13-AL11)/AL11*100</f>
        <v>31.565656565656564</v>
      </c>
      <c r="AM14" s="30">
        <f t="shared" ref="AM14" si="61">(AM13-AM11)/AM11*100</f>
        <v>54.938271604938272</v>
      </c>
      <c r="AN14" s="31">
        <f t="shared" ref="AN14" si="62">(AN13-AN11)/AN11*100</f>
        <v>11.009174311926607</v>
      </c>
    </row>
    <row r="15" spans="1:40" ht="27" customHeight="1" x14ac:dyDescent="0.4">
      <c r="A15" s="13" t="s">
        <v>82</v>
      </c>
      <c r="B15" s="15">
        <v>831</v>
      </c>
      <c r="C15" s="15">
        <v>299</v>
      </c>
      <c r="D15" s="17">
        <f t="shared" si="0"/>
        <v>1130</v>
      </c>
      <c r="E15" s="15">
        <v>512</v>
      </c>
      <c r="F15" s="15">
        <v>8</v>
      </c>
      <c r="G15" s="16">
        <v>876180</v>
      </c>
      <c r="H15" s="15">
        <v>29</v>
      </c>
      <c r="I15" s="15">
        <v>2</v>
      </c>
      <c r="J15" s="15">
        <v>0</v>
      </c>
      <c r="K15" s="15">
        <v>1036</v>
      </c>
      <c r="L15" s="15">
        <v>343</v>
      </c>
      <c r="M15" s="15">
        <v>15</v>
      </c>
      <c r="N15" s="15">
        <v>224</v>
      </c>
      <c r="O15" s="15">
        <v>910</v>
      </c>
      <c r="P15" s="13" t="s">
        <v>82</v>
      </c>
      <c r="Q15" s="15">
        <v>144</v>
      </c>
      <c r="R15" s="15">
        <v>960</v>
      </c>
      <c r="S15" s="15">
        <v>0</v>
      </c>
      <c r="T15" s="15">
        <v>0</v>
      </c>
      <c r="U15" s="15">
        <v>196</v>
      </c>
      <c r="V15" s="15">
        <v>1226</v>
      </c>
      <c r="W15" s="15">
        <v>33</v>
      </c>
      <c r="X15" s="15">
        <v>404</v>
      </c>
      <c r="Y15" s="15">
        <v>127</v>
      </c>
      <c r="Z15" s="15">
        <v>2610</v>
      </c>
      <c r="AA15" s="15">
        <v>22</v>
      </c>
      <c r="AB15" s="15">
        <v>1230</v>
      </c>
      <c r="AC15" s="15">
        <v>5</v>
      </c>
      <c r="AD15" s="15">
        <v>130</v>
      </c>
      <c r="AE15" s="15">
        <v>0</v>
      </c>
      <c r="AF15" s="15">
        <v>0</v>
      </c>
      <c r="AG15" s="15">
        <v>25.3</v>
      </c>
      <c r="AH15" s="15">
        <v>2625</v>
      </c>
      <c r="AI15" s="15">
        <v>0</v>
      </c>
      <c r="AJ15" s="15">
        <v>0</v>
      </c>
      <c r="AK15" s="15">
        <v>65</v>
      </c>
      <c r="AL15" s="15">
        <v>6174</v>
      </c>
      <c r="AM15" s="17">
        <f t="shared" si="1"/>
        <v>617.29999999999995</v>
      </c>
      <c r="AN15" s="18">
        <f t="shared" si="1"/>
        <v>15359</v>
      </c>
    </row>
    <row r="16" spans="1:40" ht="51" customHeight="1" x14ac:dyDescent="0.4">
      <c r="A16" s="23" t="s">
        <v>91</v>
      </c>
      <c r="B16" s="24">
        <f>(B15-B13)/B13*100</f>
        <v>-1.0714285714285714</v>
      </c>
      <c r="C16" s="24">
        <f t="shared" ref="C16:H16" si="63">(C15-C13)/C13*100</f>
        <v>-22.938144329896907</v>
      </c>
      <c r="D16" s="24">
        <f t="shared" si="63"/>
        <v>-7.980456026058631</v>
      </c>
      <c r="E16" s="24">
        <f t="shared" si="63"/>
        <v>-88.946459412780655</v>
      </c>
      <c r="F16" s="24">
        <f t="shared" si="63"/>
        <v>-99.985222675803982</v>
      </c>
      <c r="G16" s="24"/>
      <c r="H16" s="24">
        <f t="shared" si="63"/>
        <v>11.538461538461538</v>
      </c>
      <c r="I16" s="24">
        <f t="shared" ref="I16" si="64">(I15-I13)/I13*100</f>
        <v>100</v>
      </c>
      <c r="J16" s="24"/>
      <c r="K16" s="24">
        <f t="shared" ref="K16" si="65">(K15-K13)/K13*100</f>
        <v>-55.229040622299053</v>
      </c>
      <c r="L16" s="24">
        <f t="shared" ref="L16" si="66">(L15-L13)/L13*100</f>
        <v>111.72839506172841</v>
      </c>
      <c r="M16" s="24"/>
      <c r="N16" s="24">
        <f t="shared" ref="N16" si="67">(N15-N13)/N13*100</f>
        <v>-32.53012048192771</v>
      </c>
      <c r="O16" s="25">
        <f t="shared" ref="O16" si="68">(O15-O13)/O13*100</f>
        <v>-35.779816513761467</v>
      </c>
      <c r="P16" s="23" t="s">
        <v>91</v>
      </c>
      <c r="Q16" s="32"/>
      <c r="R16" s="32"/>
      <c r="S16" s="32"/>
      <c r="T16" s="32"/>
      <c r="U16" s="32">
        <f t="shared" ref="U16:W16" si="69">(U15-U13)/U13*100</f>
        <v>-15.517241379310345</v>
      </c>
      <c r="V16" s="32">
        <f t="shared" si="69"/>
        <v>271.51515151515156</v>
      </c>
      <c r="W16" s="32">
        <f t="shared" si="69"/>
        <v>65</v>
      </c>
      <c r="X16" s="32">
        <f t="shared" ref="X16" si="70">(X15-X13)/X13*100</f>
        <v>-15.481171548117153</v>
      </c>
      <c r="Y16" s="32">
        <f t="shared" ref="Y16" si="71">(Y15-Y13)/Y13*100</f>
        <v>-2.3076923076923079</v>
      </c>
      <c r="Z16" s="32">
        <f t="shared" ref="Z16" si="72">(Z15-Z13)/Z13*100</f>
        <v>6.0975609756097562</v>
      </c>
      <c r="AA16" s="32">
        <f t="shared" ref="AA16" si="73">(AA15-AA13)/AA13*100</f>
        <v>-26.666666666666668</v>
      </c>
      <c r="AB16" s="32">
        <f t="shared" ref="AB16" si="74">(AB15-AB13)/AB13*100</f>
        <v>-44.843049327354265</v>
      </c>
      <c r="AC16" s="32">
        <f t="shared" ref="AC16" si="75">(AC15-AC13)/AC13*100</f>
        <v>66.666666666666657</v>
      </c>
      <c r="AD16" s="32">
        <f t="shared" ref="AD16" si="76">(AD15-AD13)/AD13*100</f>
        <v>-7.1428571428571423</v>
      </c>
      <c r="AE16" s="32"/>
      <c r="AF16" s="32"/>
      <c r="AG16" s="32">
        <f t="shared" ref="AG16" si="77">(AG15-AG13)/AG13*100</f>
        <v>26.5</v>
      </c>
      <c r="AH16" s="32">
        <f t="shared" ref="AH16" si="78">(AH15-AH13)/AH13*100</f>
        <v>34.408602150537639</v>
      </c>
      <c r="AI16" s="32">
        <f t="shared" ref="AI16" si="79">(AI15-AI13)/AI13*100</f>
        <v>-100</v>
      </c>
      <c r="AJ16" s="32">
        <f t="shared" ref="AJ16" si="80">(AJ15-AJ13)/AJ13*100</f>
        <v>-100</v>
      </c>
      <c r="AK16" s="32">
        <f t="shared" ref="AK16" si="81">(AK15-AK13)/AK13*100</f>
        <v>38.297872340425535</v>
      </c>
      <c r="AL16" s="32">
        <f t="shared" ref="AL16" si="82">(AL15-AL13)/AL13*100</f>
        <v>7.7298900715407433</v>
      </c>
      <c r="AM16" s="32">
        <f t="shared" ref="AM16" si="83">(AM15-AM13)/AM13*100</f>
        <v>22.96812749003983</v>
      </c>
      <c r="AN16" s="33">
        <f t="shared" ref="AN16" si="84">(AN15-AN13)/AN13*100</f>
        <v>12.330871059752797</v>
      </c>
    </row>
    <row r="17" spans="1:15" x14ac:dyDescent="0.4">
      <c r="A17" s="26" t="s">
        <v>50</v>
      </c>
      <c r="B17" s="28">
        <f>B6+B7+B9+B11+B13+B15</f>
        <v>4782</v>
      </c>
      <c r="C17" s="28">
        <f t="shared" ref="C17:O17" si="85">C6+C7+C9+C11+C13+C15</f>
        <v>2348</v>
      </c>
      <c r="D17" s="28">
        <f t="shared" si="85"/>
        <v>7130</v>
      </c>
      <c r="E17" s="28">
        <f t="shared" si="85"/>
        <v>9387</v>
      </c>
      <c r="F17" s="28">
        <f t="shared" si="85"/>
        <v>304241</v>
      </c>
      <c r="G17" s="28">
        <f t="shared" si="85"/>
        <v>19831920</v>
      </c>
      <c r="H17" s="28">
        <f t="shared" si="85"/>
        <v>189</v>
      </c>
      <c r="I17" s="28">
        <f t="shared" si="85"/>
        <v>55</v>
      </c>
      <c r="J17" s="28">
        <f t="shared" si="85"/>
        <v>0</v>
      </c>
      <c r="K17" s="28">
        <f t="shared" si="85"/>
        <v>9006</v>
      </c>
      <c r="L17" s="28">
        <f t="shared" si="85"/>
        <v>1303</v>
      </c>
      <c r="M17" s="28">
        <f t="shared" si="85"/>
        <v>15</v>
      </c>
      <c r="N17" s="28">
        <f t="shared" si="85"/>
        <v>1677</v>
      </c>
      <c r="O17" s="28">
        <f t="shared" si="85"/>
        <v>9422</v>
      </c>
    </row>
    <row r="18" spans="1:15" ht="19.5" x14ac:dyDescent="0.5">
      <c r="A18" s="3"/>
      <c r="B18" s="3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3"/>
      <c r="O18" s="3"/>
    </row>
    <row r="19" spans="1:15" ht="19.5" x14ac:dyDescent="0.5">
      <c r="A19" s="3"/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3"/>
      <c r="O19" s="3"/>
    </row>
    <row r="20" spans="1:15" ht="19.5" x14ac:dyDescent="0.5">
      <c r="A20" s="3"/>
      <c r="B20" s="3"/>
      <c r="C20" s="3"/>
      <c r="D20" s="3"/>
      <c r="E20" s="3"/>
      <c r="F20" s="3"/>
      <c r="G20" s="3"/>
      <c r="H20" s="4"/>
      <c r="I20" s="4"/>
      <c r="J20" s="4"/>
      <c r="K20" s="4"/>
      <c r="L20" s="4"/>
      <c r="M20" s="4"/>
      <c r="N20" s="3"/>
      <c r="O20" s="3"/>
    </row>
    <row r="21" spans="1:15" ht="19.5" x14ac:dyDescent="0.5">
      <c r="A21" s="3"/>
      <c r="B21" s="3"/>
      <c r="C21" s="3"/>
      <c r="D21" s="3"/>
      <c r="E21" s="3"/>
      <c r="F21" s="3"/>
      <c r="G21" s="3"/>
      <c r="H21" s="4"/>
      <c r="I21" s="4"/>
      <c r="J21" s="4"/>
      <c r="K21" s="4"/>
      <c r="L21" s="4"/>
      <c r="M21" s="4"/>
      <c r="N21" s="3"/>
      <c r="O21" s="3"/>
    </row>
    <row r="22" spans="1:15" ht="19.5" x14ac:dyDescent="0.5">
      <c r="A22" s="3"/>
      <c r="B22" s="3"/>
      <c r="C22" s="3"/>
      <c r="D22" s="3"/>
      <c r="E22" s="3"/>
      <c r="F22" s="3"/>
      <c r="G22" s="3"/>
      <c r="H22" s="4"/>
      <c r="I22" s="4"/>
      <c r="J22" s="4"/>
      <c r="K22" s="4"/>
      <c r="L22" s="4"/>
      <c r="M22" s="4"/>
      <c r="N22" s="3"/>
      <c r="O22" s="3"/>
    </row>
    <row r="23" spans="1:15" ht="19.5" x14ac:dyDescent="0.5">
      <c r="A23" s="3"/>
      <c r="B23" s="3"/>
      <c r="C23" s="3"/>
      <c r="D23" s="3"/>
      <c r="E23" s="3"/>
      <c r="F23" s="3"/>
      <c r="G23" s="3"/>
      <c r="H23" s="4"/>
      <c r="I23" s="4"/>
      <c r="J23" s="4"/>
      <c r="K23" s="4"/>
      <c r="L23" s="4"/>
      <c r="M23" s="4"/>
      <c r="N23" s="3"/>
      <c r="O23" s="3"/>
    </row>
    <row r="24" spans="1:15" ht="19.5" x14ac:dyDescent="0.5">
      <c r="A24" s="3"/>
      <c r="B24" s="3"/>
      <c r="C24" s="3"/>
      <c r="D24" s="3"/>
      <c r="E24" s="3"/>
      <c r="F24" s="3"/>
      <c r="G24" s="3"/>
      <c r="H24" s="4"/>
      <c r="I24" s="4"/>
      <c r="J24" s="4"/>
      <c r="K24" s="4"/>
      <c r="L24" s="4"/>
      <c r="M24" s="4"/>
      <c r="N24" s="3"/>
      <c r="O24" s="3"/>
    </row>
    <row r="25" spans="1:15" ht="19.5" x14ac:dyDescent="0.5">
      <c r="A25" s="3"/>
      <c r="B25" s="3"/>
      <c r="C25" s="3"/>
      <c r="D25" s="3"/>
      <c r="E25" s="3"/>
      <c r="F25" s="3"/>
      <c r="G25" s="3"/>
      <c r="H25" s="4"/>
      <c r="I25" s="4"/>
      <c r="J25" s="4"/>
      <c r="K25" s="4"/>
      <c r="L25" s="4"/>
      <c r="M25" s="4"/>
      <c r="N25" s="3"/>
      <c r="O25" s="3"/>
    </row>
    <row r="26" spans="1:15" ht="19.5" x14ac:dyDescent="0.5">
      <c r="A26" s="3"/>
      <c r="B26" s="3"/>
      <c r="C26" s="3"/>
      <c r="D26" s="3"/>
      <c r="E26" s="3"/>
      <c r="F26" s="3"/>
      <c r="G26" s="3"/>
      <c r="H26" s="4"/>
      <c r="I26" s="4"/>
      <c r="J26" s="4"/>
      <c r="K26" s="4"/>
      <c r="L26" s="4"/>
      <c r="M26" s="4"/>
      <c r="N26" s="3"/>
      <c r="O26" s="3"/>
    </row>
    <row r="27" spans="1:15" ht="19.5" x14ac:dyDescent="0.5">
      <c r="A27" s="3"/>
      <c r="B27" s="3"/>
      <c r="C27" s="3"/>
      <c r="D27" s="3"/>
      <c r="E27" s="3"/>
      <c r="F27" s="3"/>
      <c r="G27" s="3"/>
      <c r="H27" s="4"/>
      <c r="I27" s="4"/>
      <c r="J27" s="4"/>
      <c r="K27" s="4"/>
      <c r="L27" s="4"/>
      <c r="M27" s="4"/>
      <c r="N27" s="3"/>
      <c r="O27" s="3"/>
    </row>
    <row r="28" spans="1:15" ht="19.5" x14ac:dyDescent="0.5">
      <c r="A28" s="3"/>
      <c r="B28" s="3"/>
      <c r="C28" s="3"/>
      <c r="D28" s="3"/>
      <c r="E28" s="3"/>
      <c r="F28" s="3"/>
      <c r="G28" s="3"/>
      <c r="H28" s="4"/>
      <c r="I28" s="4"/>
      <c r="J28" s="4"/>
      <c r="K28" s="4"/>
      <c r="L28" s="4"/>
      <c r="M28" s="4"/>
      <c r="N28" s="3"/>
      <c r="O28" s="3"/>
    </row>
    <row r="29" spans="1:15" ht="19.5" x14ac:dyDescent="0.5">
      <c r="A29" s="3"/>
      <c r="B29" s="3"/>
      <c r="C29" s="3"/>
      <c r="D29" s="3"/>
      <c r="E29" s="3"/>
      <c r="F29" s="3"/>
      <c r="G29" s="3"/>
      <c r="H29" s="4"/>
      <c r="I29" s="4"/>
      <c r="J29" s="4"/>
      <c r="K29" s="4"/>
      <c r="L29" s="4"/>
      <c r="M29" s="4"/>
      <c r="N29" s="3"/>
      <c r="O29" s="3"/>
    </row>
    <row r="30" spans="1:15" ht="19.5" x14ac:dyDescent="0.5">
      <c r="A30" s="3"/>
      <c r="B30" s="3"/>
      <c r="C30" s="3"/>
      <c r="D30" s="3"/>
      <c r="E30" s="3"/>
      <c r="F30" s="3"/>
      <c r="G30" s="3"/>
      <c r="H30" s="4"/>
      <c r="I30" s="4"/>
      <c r="J30" s="4"/>
      <c r="K30" s="4"/>
      <c r="L30" s="4"/>
      <c r="M30" s="4"/>
      <c r="N30" s="3"/>
      <c r="O30" s="3"/>
    </row>
    <row r="31" spans="1:15" ht="19.5" x14ac:dyDescent="0.5">
      <c r="A31" s="3"/>
      <c r="B31" s="3"/>
      <c r="C31" s="3"/>
      <c r="D31" s="3"/>
      <c r="E31" s="3"/>
      <c r="F31" s="3"/>
      <c r="G31" s="3"/>
      <c r="H31" s="4"/>
      <c r="I31" s="4"/>
      <c r="J31" s="4"/>
      <c r="K31" s="4"/>
      <c r="L31" s="4"/>
      <c r="M31" s="4"/>
      <c r="N31" s="3"/>
      <c r="O31" s="3"/>
    </row>
  </sheetData>
  <mergeCells count="30">
    <mergeCell ref="Z4:Z5"/>
    <mergeCell ref="AA4:AB4"/>
    <mergeCell ref="AK4:AL4"/>
    <mergeCell ref="AM4:AM5"/>
    <mergeCell ref="AN4:AN5"/>
    <mergeCell ref="AC4:AD4"/>
    <mergeCell ref="AE4:AF4"/>
    <mergeCell ref="AG4:AH4"/>
    <mergeCell ref="AI4:AJ4"/>
    <mergeCell ref="Q4:R4"/>
    <mergeCell ref="S4:T4"/>
    <mergeCell ref="U4:V4"/>
    <mergeCell ref="W4:W5"/>
    <mergeCell ref="X4:X5"/>
    <mergeCell ref="AG3:AL3"/>
    <mergeCell ref="AM3:AN3"/>
    <mergeCell ref="A2:O2"/>
    <mergeCell ref="P2:AN2"/>
    <mergeCell ref="A3:A5"/>
    <mergeCell ref="B3:D4"/>
    <mergeCell ref="E3:G4"/>
    <mergeCell ref="H3:J4"/>
    <mergeCell ref="K3:N4"/>
    <mergeCell ref="O3:O4"/>
    <mergeCell ref="P3:P5"/>
    <mergeCell ref="Y4:Y5"/>
    <mergeCell ref="Q3:V3"/>
    <mergeCell ref="W3:X3"/>
    <mergeCell ref="Y3:Z3"/>
    <mergeCell ref="AA3:AF3"/>
  </mergeCells>
  <phoneticPr fontId="2" type="noConversion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7" zoomScale="96" zoomScaleNormal="96" workbookViewId="0">
      <selection activeCell="V18" sqref="V18"/>
    </sheetView>
  </sheetViews>
  <sheetFormatPr defaultColWidth="9.140625" defaultRowHeight="15.75" x14ac:dyDescent="0.2"/>
  <cols>
    <col min="1" max="1" width="29.5703125" style="8" customWidth="1"/>
    <col min="2" max="16384" width="9.140625" style="8"/>
  </cols>
  <sheetData>
    <row r="1" spans="1:14" ht="138.75" customHeight="1" x14ac:dyDescent="0.2"/>
    <row r="2" spans="1:14" ht="54" customHeight="1" x14ac:dyDescent="0.2">
      <c r="A2" s="73" t="s">
        <v>68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</row>
    <row r="3" spans="1:14" x14ac:dyDescent="0.2">
      <c r="A3" s="9"/>
      <c r="B3" s="9" t="s">
        <v>45</v>
      </c>
      <c r="C3" s="9" t="s">
        <v>46</v>
      </c>
      <c r="D3" s="9" t="s">
        <v>3</v>
      </c>
      <c r="E3" s="9" t="s">
        <v>47</v>
      </c>
      <c r="F3" s="9" t="s">
        <v>4</v>
      </c>
      <c r="G3" s="9" t="s">
        <v>48</v>
      </c>
      <c r="H3" s="9" t="s">
        <v>5</v>
      </c>
      <c r="I3" s="9" t="s">
        <v>6</v>
      </c>
      <c r="J3" s="9" t="s">
        <v>7</v>
      </c>
      <c r="K3" s="9" t="s">
        <v>49</v>
      </c>
      <c r="L3" s="9" t="s">
        <v>8</v>
      </c>
      <c r="M3" s="9" t="s">
        <v>9</v>
      </c>
      <c r="N3" s="9" t="s">
        <v>50</v>
      </c>
    </row>
    <row r="4" spans="1:14" ht="27.75" customHeight="1" x14ac:dyDescent="0.2">
      <c r="A4" s="9" t="s">
        <v>51</v>
      </c>
      <c r="B4" s="2" t="s">
        <v>67</v>
      </c>
      <c r="C4" s="2" t="s">
        <v>67</v>
      </c>
      <c r="D4" s="2" t="s">
        <v>67</v>
      </c>
      <c r="E4" s="2" t="s">
        <v>67</v>
      </c>
      <c r="F4" s="2" t="s">
        <v>67</v>
      </c>
      <c r="G4" s="2"/>
      <c r="H4" s="2"/>
      <c r="I4" s="2"/>
      <c r="J4" s="2"/>
      <c r="K4" s="2"/>
      <c r="L4" s="2"/>
      <c r="M4" s="2"/>
      <c r="N4" s="9">
        <f>SUM(B4:M4)</f>
        <v>0</v>
      </c>
    </row>
    <row r="5" spans="1:14" ht="27.75" customHeight="1" x14ac:dyDescent="0.2">
      <c r="A5" s="9" t="s">
        <v>52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9">
        <f t="shared" ref="N5:N13" si="0">SUM(B5:M5)</f>
        <v>0</v>
      </c>
    </row>
    <row r="6" spans="1:14" ht="27.75" customHeight="1" x14ac:dyDescent="0.2">
      <c r="A6" s="9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9">
        <f t="shared" si="0"/>
        <v>0</v>
      </c>
    </row>
    <row r="7" spans="1:14" ht="27.75" customHeight="1" x14ac:dyDescent="0.2">
      <c r="A7" s="9" t="s">
        <v>54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9">
        <f t="shared" si="0"/>
        <v>0</v>
      </c>
    </row>
    <row r="8" spans="1:14" ht="27.75" customHeight="1" x14ac:dyDescent="0.2">
      <c r="A8" s="9" t="s">
        <v>55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">
        <f t="shared" si="0"/>
        <v>0</v>
      </c>
    </row>
    <row r="9" spans="1:14" ht="27.75" customHeight="1" x14ac:dyDescent="0.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9">
        <f t="shared" si="0"/>
        <v>0</v>
      </c>
    </row>
    <row r="10" spans="1:14" ht="27.75" customHeight="1" x14ac:dyDescent="0.2">
      <c r="A10" s="9" t="s">
        <v>57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9">
        <f t="shared" si="0"/>
        <v>0</v>
      </c>
    </row>
    <row r="11" spans="1:14" ht="27.75" customHeight="1" x14ac:dyDescent="0.2">
      <c r="A11" s="9" t="s">
        <v>58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9">
        <f t="shared" si="0"/>
        <v>0</v>
      </c>
    </row>
    <row r="12" spans="1:14" ht="27.75" customHeight="1" x14ac:dyDescent="0.2">
      <c r="A12" s="9" t="s">
        <v>59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">
        <f t="shared" si="0"/>
        <v>0</v>
      </c>
    </row>
    <row r="13" spans="1:14" ht="27.75" customHeight="1" x14ac:dyDescent="0.2">
      <c r="A13" s="9" t="s">
        <v>60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">
        <f t="shared" si="0"/>
        <v>0</v>
      </c>
    </row>
    <row r="15" spans="1:14" x14ac:dyDescent="0.2">
      <c r="C15" s="8" t="s">
        <v>61</v>
      </c>
    </row>
  </sheetData>
  <mergeCells count="1">
    <mergeCell ref="A2:N2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ايستگاهها</vt:lpstr>
      <vt:lpstr>عملکرد</vt:lpstr>
      <vt:lpstr>بایگانی</vt:lpstr>
    </vt:vector>
  </TitlesOfParts>
  <Company>dae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system`</dc:creator>
  <cp:lastModifiedBy>fava</cp:lastModifiedBy>
  <cp:lastPrinted>2015-08-09T05:26:20Z</cp:lastPrinted>
  <dcterms:created xsi:type="dcterms:W3CDTF">2004-10-17T09:39:28Z</dcterms:created>
  <dcterms:modified xsi:type="dcterms:W3CDTF">2018-10-13T04:47:38Z</dcterms:modified>
</cp:coreProperties>
</file>