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2120" windowHeight="5295" tabRatio="804"/>
  </bookViews>
  <sheets>
    <sheet name="واحد آب و برق " sheetId="15" r:id="rId1"/>
    <sheet name="پلاک کوبی و نقاشی" sheetId="13" r:id="rId2"/>
    <sheet name="جوشکاری و مبلمان " sheetId="17" r:id="rId3"/>
    <sheet name="هزینه های زیبا سازی" sheetId="18" r:id="rId4"/>
    <sheet name="ساختمانهای ستادی1" sheetId="21" r:id="rId5"/>
  </sheets>
  <definedNames>
    <definedName name="_xlnm._FilterDatabase" localSheetId="1" hidden="1">'پلاک کوبی و نقاشی'!$B$2:$B$16</definedName>
    <definedName name="_xlnm._FilterDatabase" localSheetId="2" hidden="1">'جوشکاری و مبلمان '!$A$2:$A$16</definedName>
    <definedName name="_xlnm._FilterDatabase" localSheetId="0" hidden="1">'واحد آب و برق '!$A$2:$A$17</definedName>
    <definedName name="_xlnm._FilterDatabase" localSheetId="3" hidden="1">'هزینه های زیبا سازی'!$A$2:$A$16</definedName>
  </definedNames>
  <calcPr calcId="144525"/>
</workbook>
</file>

<file path=xl/calcChain.xml><?xml version="1.0" encoding="utf-8"?>
<calcChain xmlns="http://schemas.openxmlformats.org/spreadsheetml/2006/main">
  <c r="M15" i="18" l="1"/>
  <c r="L15" i="18"/>
  <c r="K15" i="18"/>
  <c r="J15" i="18"/>
  <c r="I15" i="18"/>
  <c r="H15" i="18"/>
  <c r="G15" i="18"/>
  <c r="F15" i="18"/>
  <c r="E15" i="18"/>
  <c r="D15" i="18"/>
  <c r="C15" i="18"/>
  <c r="B15" i="18"/>
  <c r="L14" i="18" l="1"/>
  <c r="I14" i="18"/>
  <c r="H14" i="18"/>
  <c r="L13" i="18" l="1"/>
  <c r="I13" i="18"/>
  <c r="H13" i="18"/>
  <c r="L12" i="18" l="1"/>
  <c r="I12" i="18"/>
  <c r="H12" i="18"/>
  <c r="L10" i="18" l="1"/>
  <c r="L11" i="18"/>
  <c r="I10" i="18"/>
  <c r="I11" i="18"/>
  <c r="H10" i="18"/>
  <c r="H11" i="18"/>
  <c r="N15" i="18" l="1"/>
  <c r="L8" i="18"/>
  <c r="L7" i="18"/>
  <c r="L6" i="18"/>
  <c r="L5" i="18"/>
  <c r="L4" i="18"/>
  <c r="L9" i="18"/>
  <c r="I8" i="18"/>
  <c r="H8" i="18"/>
  <c r="I7" i="18"/>
  <c r="H7" i="18"/>
  <c r="I6" i="18"/>
  <c r="H6" i="18"/>
  <c r="I5" i="18"/>
  <c r="H5" i="18"/>
  <c r="I4" i="18"/>
  <c r="H4" i="18"/>
  <c r="I9" i="18"/>
  <c r="H9" i="18"/>
  <c r="X15" i="17"/>
  <c r="X14" i="17"/>
  <c r="M14" i="18" s="1"/>
  <c r="X13" i="17"/>
  <c r="M13" i="18" s="1"/>
  <c r="X12" i="17"/>
  <c r="M12" i="18" s="1"/>
  <c r="X11" i="17"/>
  <c r="M11" i="18" s="1"/>
  <c r="X10" i="17"/>
  <c r="M10" i="18" s="1"/>
  <c r="I15" i="17"/>
  <c r="H15" i="17"/>
  <c r="I14" i="17"/>
  <c r="H14" i="17"/>
  <c r="I13" i="17"/>
  <c r="H13" i="17"/>
  <c r="I12" i="17"/>
  <c r="H12" i="17"/>
  <c r="I11" i="17"/>
  <c r="H11" i="17"/>
  <c r="I10" i="17"/>
  <c r="H10" i="17"/>
  <c r="Z15" i="13"/>
  <c r="Z14" i="13"/>
  <c r="Z13" i="13"/>
  <c r="Z12" i="13"/>
  <c r="Z11" i="13"/>
  <c r="Z10" i="13"/>
  <c r="L15" i="13"/>
  <c r="K15" i="13"/>
  <c r="L14" i="13"/>
  <c r="G14" i="18" s="1"/>
  <c r="K14" i="13"/>
  <c r="F14" i="18" s="1"/>
  <c r="L13" i="13"/>
  <c r="G13" i="18" s="1"/>
  <c r="K13" i="13"/>
  <c r="F13" i="18" s="1"/>
  <c r="L12" i="13"/>
  <c r="G12" i="18" s="1"/>
  <c r="K12" i="13"/>
  <c r="F12" i="18" s="1"/>
  <c r="L11" i="13"/>
  <c r="G11" i="18" s="1"/>
  <c r="K11" i="13"/>
  <c r="F11" i="18" s="1"/>
  <c r="L10" i="13"/>
  <c r="G10" i="18" s="1"/>
  <c r="K10" i="13"/>
  <c r="F10" i="18" s="1"/>
  <c r="O16" i="15"/>
  <c r="N16" i="15"/>
  <c r="O15" i="15"/>
  <c r="E14" i="18" s="1"/>
  <c r="N15" i="15"/>
  <c r="D14" i="18" s="1"/>
  <c r="J14" i="18" s="1"/>
  <c r="O14" i="15"/>
  <c r="E13" i="18" s="1"/>
  <c r="N14" i="15"/>
  <c r="D13" i="18" s="1"/>
  <c r="J13" i="18" s="1"/>
  <c r="O13" i="15"/>
  <c r="E12" i="18" s="1"/>
  <c r="N13" i="15"/>
  <c r="D12" i="18" s="1"/>
  <c r="J12" i="18" s="1"/>
  <c r="O12" i="15"/>
  <c r="E11" i="18" s="1"/>
  <c r="N12" i="15"/>
  <c r="D11" i="18" s="1"/>
  <c r="J11" i="18" s="1"/>
  <c r="O11" i="15"/>
  <c r="E10" i="18" s="1"/>
  <c r="N11" i="15"/>
  <c r="D10" i="18" s="1"/>
  <c r="J10" i="18" s="1"/>
  <c r="I16" i="15"/>
  <c r="H16" i="15"/>
  <c r="I15" i="15"/>
  <c r="C14" i="18" s="1"/>
  <c r="H15" i="15"/>
  <c r="B14" i="18" s="1"/>
  <c r="I14" i="15"/>
  <c r="C13" i="18" s="1"/>
  <c r="H14" i="15"/>
  <c r="B13" i="18" s="1"/>
  <c r="I13" i="15"/>
  <c r="C12" i="18" s="1"/>
  <c r="H13" i="15"/>
  <c r="B12" i="18" s="1"/>
  <c r="I12" i="15"/>
  <c r="C11" i="18" s="1"/>
  <c r="H12" i="15"/>
  <c r="B11" i="18" s="1"/>
  <c r="I11" i="15"/>
  <c r="C10" i="18" s="1"/>
  <c r="H11" i="15"/>
  <c r="B10" i="18" s="1"/>
  <c r="I10" i="15"/>
  <c r="H10" i="15"/>
  <c r="I9" i="15"/>
  <c r="H9" i="15"/>
  <c r="I8" i="15"/>
  <c r="H8" i="15"/>
  <c r="I7" i="15"/>
  <c r="H7" i="15"/>
  <c r="I6" i="15"/>
  <c r="H6" i="15"/>
  <c r="I5" i="15"/>
  <c r="H5" i="15"/>
  <c r="K14" i="18" l="1"/>
  <c r="N14" i="18" s="1"/>
  <c r="K13" i="18"/>
  <c r="N13" i="18" s="1"/>
  <c r="K12" i="18"/>
  <c r="N12" i="18" s="1"/>
  <c r="K10" i="18"/>
  <c r="N10" i="18" s="1"/>
  <c r="K11" i="18"/>
  <c r="N11" i="18" s="1"/>
  <c r="L16" i="18"/>
  <c r="H16" i="18"/>
  <c r="I16" i="18"/>
  <c r="P16" i="17"/>
  <c r="Q16" i="17"/>
  <c r="R16" i="17"/>
  <c r="S16" i="17"/>
  <c r="T16" i="17"/>
  <c r="U16" i="17"/>
  <c r="V16" i="17"/>
  <c r="W16" i="17"/>
  <c r="O16" i="17"/>
  <c r="C16" i="17"/>
  <c r="D16" i="17"/>
  <c r="E16" i="17"/>
  <c r="F16" i="17"/>
  <c r="G16" i="17"/>
  <c r="B16" i="17"/>
  <c r="X9" i="17"/>
  <c r="M9" i="18" s="1"/>
  <c r="X8" i="17"/>
  <c r="M8" i="18" s="1"/>
  <c r="X7" i="17"/>
  <c r="M7" i="18" s="1"/>
  <c r="X6" i="17"/>
  <c r="M6" i="18" s="1"/>
  <c r="X5" i="17"/>
  <c r="M5" i="18" s="1"/>
  <c r="X4" i="17"/>
  <c r="M4" i="18" s="1"/>
  <c r="P16" i="13"/>
  <c r="Q16" i="13"/>
  <c r="R16" i="13"/>
  <c r="S16" i="13"/>
  <c r="T16" i="13"/>
  <c r="U16" i="13"/>
  <c r="V16" i="13"/>
  <c r="W16" i="13"/>
  <c r="X16" i="13"/>
  <c r="Y16" i="13"/>
  <c r="O16" i="13"/>
  <c r="D16" i="13"/>
  <c r="E16" i="13"/>
  <c r="F16" i="13"/>
  <c r="G16" i="13"/>
  <c r="H16" i="13"/>
  <c r="I16" i="13"/>
  <c r="J16" i="13"/>
  <c r="C16" i="13"/>
  <c r="Z9" i="13"/>
  <c r="Z8" i="13"/>
  <c r="Z7" i="13"/>
  <c r="Z6" i="13"/>
  <c r="Z5" i="13"/>
  <c r="Z4" i="13"/>
  <c r="C17" i="15"/>
  <c r="D17" i="15"/>
  <c r="E17" i="15"/>
  <c r="F17" i="15"/>
  <c r="G17" i="15"/>
  <c r="H17" i="15"/>
  <c r="I17" i="15"/>
  <c r="J17" i="15"/>
  <c r="K17" i="15"/>
  <c r="L17" i="15"/>
  <c r="M17" i="15"/>
  <c r="B17" i="15"/>
  <c r="X16" i="17" l="1"/>
  <c r="M16" i="18"/>
  <c r="Z16" i="13"/>
  <c r="H5" i="17"/>
  <c r="H6" i="17"/>
  <c r="H7" i="17"/>
  <c r="H8" i="17"/>
  <c r="H9" i="17"/>
  <c r="H4" i="17"/>
  <c r="I9" i="17"/>
  <c r="I8" i="17"/>
  <c r="I7" i="17"/>
  <c r="I6" i="17"/>
  <c r="I5" i="17"/>
  <c r="I4" i="17"/>
  <c r="H16" i="17" l="1"/>
  <c r="I16" i="17"/>
  <c r="L7" i="13"/>
  <c r="K7" i="13"/>
  <c r="L9" i="13" l="1"/>
  <c r="G9" i="18" s="1"/>
  <c r="K9" i="13"/>
  <c r="F9" i="18" s="1"/>
  <c r="K4" i="13" l="1"/>
  <c r="K5" i="13"/>
  <c r="K6" i="13"/>
  <c r="K8" i="13"/>
  <c r="L4" i="13"/>
  <c r="O6" i="15"/>
  <c r="E5" i="18" s="1"/>
  <c r="O7" i="15"/>
  <c r="E6" i="18" s="1"/>
  <c r="O8" i="15"/>
  <c r="E7" i="18" s="1"/>
  <c r="O9" i="15"/>
  <c r="E8" i="18" s="1"/>
  <c r="O10" i="15"/>
  <c r="E9" i="18" s="1"/>
  <c r="O5" i="15"/>
  <c r="N6" i="15"/>
  <c r="D5" i="18" s="1"/>
  <c r="N7" i="15"/>
  <c r="D6" i="18" s="1"/>
  <c r="N8" i="15"/>
  <c r="D7" i="18" s="1"/>
  <c r="N9" i="15"/>
  <c r="D8" i="18" s="1"/>
  <c r="N10" i="15"/>
  <c r="D9" i="18" s="1"/>
  <c r="J9" i="18" s="1"/>
  <c r="N5" i="15"/>
  <c r="C5" i="18"/>
  <c r="C6" i="18"/>
  <c r="C7" i="18"/>
  <c r="C8" i="18"/>
  <c r="C9" i="18"/>
  <c r="C4" i="18"/>
  <c r="B5" i="18"/>
  <c r="B6" i="18"/>
  <c r="B7" i="18"/>
  <c r="B8" i="18"/>
  <c r="B9" i="18"/>
  <c r="B4" i="18"/>
  <c r="K16" i="13" l="1"/>
  <c r="E4" i="18"/>
  <c r="E16" i="18" s="1"/>
  <c r="O17" i="15"/>
  <c r="D4" i="18"/>
  <c r="N17" i="15"/>
  <c r="C16" i="18"/>
  <c r="B16" i="18"/>
  <c r="D16" i="18"/>
  <c r="K9" i="18"/>
  <c r="I13" i="21"/>
  <c r="I14" i="21"/>
  <c r="E7" i="21"/>
  <c r="I7" i="21"/>
  <c r="M7" i="21"/>
  <c r="E8" i="21"/>
  <c r="M8" i="21"/>
  <c r="I8" i="21"/>
  <c r="M9" i="21"/>
  <c r="I9" i="21"/>
  <c r="E9" i="21"/>
  <c r="M10" i="21"/>
  <c r="I10" i="21"/>
  <c r="E10" i="21"/>
  <c r="E11" i="21"/>
  <c r="I11" i="21"/>
  <c r="M11" i="21"/>
  <c r="E12" i="21"/>
  <c r="I12" i="21"/>
  <c r="M12" i="21"/>
  <c r="M13" i="21"/>
  <c r="E13" i="21"/>
  <c r="E14" i="21"/>
  <c r="M14" i="21"/>
  <c r="E15" i="21"/>
  <c r="I15" i="21"/>
  <c r="R15" i="21" s="1"/>
  <c r="O17" i="21"/>
  <c r="N17" i="21"/>
  <c r="F5" i="18"/>
  <c r="J5" i="18" s="1"/>
  <c r="L5" i="13"/>
  <c r="G5" i="18" s="1"/>
  <c r="K5" i="18" s="1"/>
  <c r="F6" i="18"/>
  <c r="J6" i="18" s="1"/>
  <c r="L6" i="13"/>
  <c r="G6" i="18" s="1"/>
  <c r="K6" i="18" s="1"/>
  <c r="F7" i="18"/>
  <c r="J7" i="18" s="1"/>
  <c r="G7" i="18"/>
  <c r="K7" i="18" s="1"/>
  <c r="F8" i="18"/>
  <c r="J8" i="18" s="1"/>
  <c r="L8" i="13"/>
  <c r="G8" i="18" s="1"/>
  <c r="K8" i="18" s="1"/>
  <c r="M16" i="21"/>
  <c r="I16" i="21"/>
  <c r="E6" i="21"/>
  <c r="E16" i="21"/>
  <c r="E5" i="21"/>
  <c r="Q17" i="21"/>
  <c r="P17" i="21"/>
  <c r="B17" i="21"/>
  <c r="C17" i="21"/>
  <c r="D17" i="21"/>
  <c r="F17" i="21"/>
  <c r="G17" i="21"/>
  <c r="H17" i="21"/>
  <c r="J17" i="21"/>
  <c r="K17" i="21"/>
  <c r="L17" i="21"/>
  <c r="F4" i="18"/>
  <c r="G4" i="18"/>
  <c r="E17" i="21" l="1"/>
  <c r="R10" i="21"/>
  <c r="M17" i="21"/>
  <c r="R13" i="21"/>
  <c r="R7" i="21"/>
  <c r="R6" i="21"/>
  <c r="R16" i="21"/>
  <c r="I17" i="21"/>
  <c r="L16" i="13"/>
  <c r="G16" i="18"/>
  <c r="F16" i="18"/>
  <c r="K4" i="18"/>
  <c r="K16" i="18" s="1"/>
  <c r="J4" i="18"/>
  <c r="J16" i="18" s="1"/>
  <c r="R14" i="21"/>
  <c r="N9" i="18"/>
  <c r="R9" i="21"/>
  <c r="R5" i="21"/>
  <c r="R12" i="21"/>
  <c r="R11" i="21"/>
  <c r="N8" i="18"/>
  <c r="R8" i="21"/>
  <c r="N7" i="18"/>
  <c r="N6" i="18"/>
  <c r="N5" i="18"/>
  <c r="N4" i="18" l="1"/>
  <c r="N16" i="18" s="1"/>
  <c r="R17" i="21"/>
</calcChain>
</file>

<file path=xl/sharedStrings.xml><?xml version="1.0" encoding="utf-8"?>
<sst xmlns="http://schemas.openxmlformats.org/spreadsheetml/2006/main" count="236" uniqueCount="89">
  <si>
    <t xml:space="preserve">جمع كل </t>
  </si>
  <si>
    <t>تعداد ماموريت</t>
  </si>
  <si>
    <t>فروردين</t>
  </si>
  <si>
    <t>ارديبهشت</t>
  </si>
  <si>
    <t>خرداد</t>
  </si>
  <si>
    <t>تير</t>
  </si>
  <si>
    <t>مرداد</t>
  </si>
  <si>
    <t>شهريور</t>
  </si>
  <si>
    <t>مهر</t>
  </si>
  <si>
    <t>آبان</t>
  </si>
  <si>
    <t>آذر</t>
  </si>
  <si>
    <t>دي</t>
  </si>
  <si>
    <t>بهمن</t>
  </si>
  <si>
    <t>اسفند</t>
  </si>
  <si>
    <t>تعيين وتحويل پلاك منازل واستعلام اتحاديه ها</t>
  </si>
  <si>
    <t>صدور مجوز نصب تابلو هاي اماكن تجاري</t>
  </si>
  <si>
    <t>رنگ آميزي وتحرير انواع تابلوهاي معابر وغيره</t>
  </si>
  <si>
    <t>رنگ آميزي مبلمان داخل پاركها</t>
  </si>
  <si>
    <t>رنگ آميزي ساختمانها واماكن شهرداري</t>
  </si>
  <si>
    <t>جوشكاري ساختمان واماكن شهرداري وپلهاي عرضي خيابان</t>
  </si>
  <si>
    <t>جوشكاري لوازم بازي ومبلمان تاسيسات داخلي فضاي سبز</t>
  </si>
  <si>
    <t xml:space="preserve">تعمير ونگهداري وكاربري تاسيسات آبنماها وميادين  </t>
  </si>
  <si>
    <t xml:space="preserve">تعمير ونگهداري  تاسيسات  برقي ساختمانها واماكن </t>
  </si>
  <si>
    <t>جوشکاری لوازم تزئيناتی مراسمات ملی ومذهبی</t>
  </si>
  <si>
    <t>تهيه و نصب تالو هاي معابر</t>
  </si>
  <si>
    <t>جمع آوري و ساماندهي تابلو هاي زائد از سطح شهر</t>
  </si>
  <si>
    <t>جمع کل</t>
  </si>
  <si>
    <t>ماه</t>
  </si>
  <si>
    <t>واحد پلاک کوبی</t>
  </si>
  <si>
    <t>واحد نقاشی</t>
  </si>
  <si>
    <t>واحد جوشکاری</t>
  </si>
  <si>
    <t xml:space="preserve">فروردين </t>
  </si>
  <si>
    <t>دستمزد</t>
  </si>
  <si>
    <t>مصالح</t>
  </si>
  <si>
    <t>جمع</t>
  </si>
  <si>
    <t>جوشکاری</t>
  </si>
  <si>
    <t xml:space="preserve"> تاسيسات آب</t>
  </si>
  <si>
    <t>تاسيسات برق</t>
  </si>
  <si>
    <t xml:space="preserve"> پلاک کوبی</t>
  </si>
  <si>
    <t xml:space="preserve">تاسیسات آب </t>
  </si>
  <si>
    <t>تاسیسات برق</t>
  </si>
  <si>
    <t>تعداد ماموریت</t>
  </si>
  <si>
    <t>جمع هزینه (به ریال)</t>
  </si>
  <si>
    <t xml:space="preserve"> ماموریت به ساعت</t>
  </si>
  <si>
    <t>امور نقاشی</t>
  </si>
  <si>
    <t>ماموریت</t>
  </si>
  <si>
    <t>هزینه به ریال</t>
  </si>
  <si>
    <t>مجموع</t>
  </si>
  <si>
    <t>ماموريت(ساعت)</t>
  </si>
  <si>
    <t>امور پلاک کوبی</t>
  </si>
  <si>
    <t>آمار و عملکرد واحد ساختمانهای ستادی اداره زیباسازی شهرداری ارومیه در سال 1391</t>
  </si>
  <si>
    <t xml:space="preserve">واحد  مبلمان شهري </t>
  </si>
  <si>
    <t xml:space="preserve">كارهاي اجرايي متفرقه </t>
  </si>
  <si>
    <t xml:space="preserve">اجراي كاشي شكسته ونقاشي ديواري </t>
  </si>
  <si>
    <t xml:space="preserve">اجراي المانهاي شهري </t>
  </si>
  <si>
    <t>برآورد(هزار ریال)</t>
  </si>
  <si>
    <t>واحد آب</t>
  </si>
  <si>
    <t>واحد برق</t>
  </si>
  <si>
    <t>مساحت (متر مربع)</t>
  </si>
  <si>
    <t>برآورد(هزار ريال)</t>
  </si>
  <si>
    <t xml:space="preserve"> ماموريت ( ساعت)</t>
  </si>
  <si>
    <t>هزينه (هزار ريال)</t>
  </si>
  <si>
    <t>جمع کل هزينه ها (هزار ريال)</t>
  </si>
  <si>
    <t xml:space="preserve">تعدادماموريت </t>
  </si>
  <si>
    <t>رنگ آميزي سطوح فلزي وورق تابلو وغيره</t>
  </si>
  <si>
    <t>تعداد(مورد)</t>
  </si>
  <si>
    <t>مساحت(مترمربع)</t>
  </si>
  <si>
    <t>نظارت</t>
  </si>
  <si>
    <t>مبلمان شهري</t>
  </si>
  <si>
    <t xml:space="preserve">تعمیر ونگهداری پارکها وبلوارها </t>
  </si>
  <si>
    <t xml:space="preserve">تعمير ونگهداري واحد تاسيسات آب ساختمانها واماكن </t>
  </si>
  <si>
    <t xml:space="preserve"> ماموريت ( مورد)</t>
  </si>
  <si>
    <t>تعداد(مترمربع)</t>
  </si>
  <si>
    <t>مورد</t>
  </si>
  <si>
    <t>متراژ(مترمربع )</t>
  </si>
  <si>
    <t>تعداد (مورد)</t>
  </si>
  <si>
    <t xml:space="preserve">رنگ آمیزی جداول </t>
  </si>
  <si>
    <t xml:space="preserve">متر طول </t>
  </si>
  <si>
    <t>واحد تاسیسات برق</t>
  </si>
  <si>
    <t>واحد تاسیسات آب</t>
  </si>
  <si>
    <t>دی</t>
  </si>
  <si>
    <t xml:space="preserve"> </t>
  </si>
  <si>
    <t>تعداد (مترمربع )</t>
  </si>
  <si>
    <t>آمار عملکرد واحـــد آب  و برق سازمان زيباسازی شهرداری اروميه در  سال 1395</t>
  </si>
  <si>
    <t>آمار عملکرد واحـــد پلاک کوبی سازمان زیباسازی شهرداری اروميه در سال1395</t>
  </si>
  <si>
    <t>آمار عملکرد واحـــد نقاشی سازمان زیباسازی شهرداری اروميه در سال 1395</t>
  </si>
  <si>
    <t>آمار عملکرد واحـــد جوشکاری سازمان زیباسازی شهرداری اروميه درسال 1395</t>
  </si>
  <si>
    <t>آمار عملکرد واحـــد طراحي مبلمان شهري  سازمان زیباسازی شهرداری اروميه در سال 1395</t>
  </si>
  <si>
    <t>آمار كلي عملكرد سازمان زيباسازی  شهرداری اروميه در سال 1395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</si>
</sst>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22" x14ac:knownFonts="1">
    <font>
      <sz val="10"/>
      <name val="Arial"/>
      <charset val="178"/>
    </font>
    <font>
      <sz val="8"/>
      <name val="Arial"/>
      <family val="2"/>
    </font>
    <font>
      <b/>
      <sz val="10"/>
      <name val="B Nazanin"/>
      <charset val="178"/>
    </font>
    <font>
      <b/>
      <sz val="8"/>
      <name val="B Nazanin"/>
      <charset val="178"/>
    </font>
    <font>
      <b/>
      <sz val="10"/>
      <color indexed="16"/>
      <name val="B Nazanin"/>
      <charset val="178"/>
    </font>
    <font>
      <b/>
      <sz val="9"/>
      <name val="B Nazanin"/>
      <charset val="178"/>
    </font>
    <font>
      <b/>
      <sz val="14"/>
      <name val="B Nazanin"/>
      <charset val="178"/>
    </font>
    <font>
      <b/>
      <sz val="12"/>
      <name val="B Titr"/>
      <charset val="178"/>
    </font>
    <font>
      <b/>
      <sz val="10"/>
      <name val="B Traffic"/>
      <charset val="178"/>
    </font>
    <font>
      <sz val="12"/>
      <name val="B Mitra"/>
      <charset val="178"/>
    </font>
    <font>
      <sz val="14"/>
      <color theme="8" tint="-0.499984740745262"/>
      <name val="B Titr"/>
      <charset val="178"/>
    </font>
    <font>
      <sz val="10"/>
      <name val="B Traffic"/>
      <charset val="178"/>
    </font>
    <font>
      <b/>
      <sz val="10"/>
      <color theme="0"/>
      <name val="B Mitra"/>
      <charset val="178"/>
    </font>
    <font>
      <b/>
      <sz val="12"/>
      <color theme="0"/>
      <name val="B Mitra"/>
      <charset val="178"/>
    </font>
    <font>
      <sz val="10"/>
      <color theme="0"/>
      <name val="B Mitra"/>
      <charset val="178"/>
    </font>
    <font>
      <b/>
      <sz val="10"/>
      <color theme="0"/>
      <name val="B Nazanin"/>
      <charset val="178"/>
    </font>
    <font>
      <b/>
      <sz val="9"/>
      <color theme="0"/>
      <name val="B Nazanin"/>
      <charset val="178"/>
    </font>
    <font>
      <b/>
      <sz val="8"/>
      <color theme="0"/>
      <name val="B Nazanin"/>
      <charset val="178"/>
    </font>
    <font>
      <sz val="10"/>
      <color theme="0"/>
      <name val="Arial"/>
      <family val="2"/>
    </font>
    <font>
      <sz val="12"/>
      <color theme="8" tint="-0.499984740745262"/>
      <name val="B Titr"/>
      <charset val="178"/>
    </font>
    <font>
      <sz val="12"/>
      <color theme="8" tint="-0.499984740745262"/>
      <name val="Arial"/>
      <family val="2"/>
    </font>
    <font>
      <b/>
      <sz val="12"/>
      <color theme="8" tint="-0.499984740745262"/>
      <name val="B Titr"/>
      <charset val="17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2" fillId="2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/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2" fillId="0" borderId="1" xfId="0" applyFont="1" applyBorder="1"/>
    <xf numFmtId="3" fontId="2" fillId="0" borderId="0" xfId="0" applyNumberFormat="1" applyFont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shrinkToFit="1"/>
    </xf>
    <xf numFmtId="3" fontId="3" fillId="0" borderId="1" xfId="0" applyNumberFormat="1" applyFont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vertical="center" wrapText="1"/>
    </xf>
    <xf numFmtId="0" fontId="8" fillId="0" borderId="0" xfId="0" applyFont="1"/>
    <xf numFmtId="3" fontId="2" fillId="3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vertical="center"/>
    </xf>
    <xf numFmtId="0" fontId="2" fillId="6" borderId="13" xfId="0" applyFont="1" applyFill="1" applyBorder="1" applyAlignment="1">
      <alignment horizontal="center" vertical="center"/>
    </xf>
    <xf numFmtId="164" fontId="2" fillId="6" borderId="13" xfId="0" applyNumberFormat="1" applyFont="1" applyFill="1" applyBorder="1" applyAlignment="1">
      <alignment horizontal="center" vertical="center"/>
    </xf>
    <xf numFmtId="1" fontId="2" fillId="6" borderId="13" xfId="0" applyNumberFormat="1" applyFont="1" applyFill="1" applyBorder="1" applyAlignment="1">
      <alignment horizontal="center" vertical="center"/>
    </xf>
    <xf numFmtId="3" fontId="2" fillId="6" borderId="14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3" fontId="2" fillId="4" borderId="13" xfId="0" applyNumberFormat="1" applyFont="1" applyFill="1" applyBorder="1" applyAlignment="1">
      <alignment horizontal="center" vertical="center"/>
    </xf>
    <xf numFmtId="164" fontId="2" fillId="4" borderId="13" xfId="0" applyNumberFormat="1" applyFont="1" applyFill="1" applyBorder="1" applyAlignment="1">
      <alignment horizontal="center" vertical="center"/>
    </xf>
    <xf numFmtId="1" fontId="2" fillId="4" borderId="13" xfId="0" applyNumberFormat="1" applyFont="1" applyFill="1" applyBorder="1" applyAlignment="1">
      <alignment horizontal="center" vertical="center"/>
    </xf>
    <xf numFmtId="3" fontId="2" fillId="4" borderId="14" xfId="0" applyNumberFormat="1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3" fontId="9" fillId="6" borderId="12" xfId="0" applyNumberFormat="1" applyFont="1" applyFill="1" applyBorder="1" applyAlignment="1">
      <alignment horizontal="center" vertical="center"/>
    </xf>
    <xf numFmtId="3" fontId="9" fillId="4" borderId="12" xfId="0" applyNumberFormat="1" applyFont="1" applyFill="1" applyBorder="1" applyAlignment="1">
      <alignment horizontal="center" vertical="center"/>
    </xf>
    <xf numFmtId="3" fontId="9" fillId="4" borderId="13" xfId="0" applyNumberFormat="1" applyFont="1" applyFill="1" applyBorder="1" applyAlignment="1">
      <alignment horizontal="center" vertical="center"/>
    </xf>
    <xf numFmtId="3" fontId="9" fillId="6" borderId="15" xfId="0" applyNumberFormat="1" applyFont="1" applyFill="1" applyBorder="1" applyAlignment="1">
      <alignment horizontal="center" vertical="center"/>
    </xf>
    <xf numFmtId="3" fontId="11" fillId="6" borderId="13" xfId="0" applyNumberFormat="1" applyFont="1" applyFill="1" applyBorder="1" applyAlignment="1">
      <alignment horizontal="center" vertical="center"/>
    </xf>
    <xf numFmtId="3" fontId="11" fillId="6" borderId="14" xfId="0" applyNumberFormat="1" applyFont="1" applyFill="1" applyBorder="1" applyAlignment="1">
      <alignment horizontal="center" vertical="center"/>
    </xf>
    <xf numFmtId="3" fontId="11" fillId="4" borderId="13" xfId="0" applyNumberFormat="1" applyFont="1" applyFill="1" applyBorder="1" applyAlignment="1">
      <alignment horizontal="center" vertical="center"/>
    </xf>
    <xf numFmtId="3" fontId="11" fillId="4" borderId="14" xfId="0" applyNumberFormat="1" applyFont="1" applyFill="1" applyBorder="1" applyAlignment="1">
      <alignment horizontal="center" vertical="center"/>
    </xf>
    <xf numFmtId="3" fontId="11" fillId="6" borderId="16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 shrinkToFit="1"/>
    </xf>
    <xf numFmtId="1" fontId="2" fillId="3" borderId="0" xfId="0" applyNumberFormat="1" applyFont="1" applyFill="1" applyBorder="1" applyAlignment="1">
      <alignment horizontal="center" vertical="center"/>
    </xf>
    <xf numFmtId="1" fontId="11" fillId="6" borderId="13" xfId="0" applyNumberFormat="1" applyFont="1" applyFill="1" applyBorder="1" applyAlignment="1">
      <alignment horizontal="center" vertical="center"/>
    </xf>
    <xf numFmtId="1" fontId="11" fillId="4" borderId="13" xfId="0" applyNumberFormat="1" applyFont="1" applyFill="1" applyBorder="1" applyAlignment="1">
      <alignment horizontal="center" vertical="center"/>
    </xf>
    <xf numFmtId="1" fontId="11" fillId="6" borderId="16" xfId="0" applyNumberFormat="1" applyFont="1" applyFill="1" applyBorder="1" applyAlignment="1">
      <alignment horizontal="center" vertical="center"/>
    </xf>
    <xf numFmtId="1" fontId="11" fillId="6" borderId="14" xfId="0" applyNumberFormat="1" applyFont="1" applyFill="1" applyBorder="1" applyAlignment="1">
      <alignment horizontal="center" vertical="center"/>
    </xf>
    <xf numFmtId="1" fontId="11" fillId="4" borderId="14" xfId="0" applyNumberFormat="1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 wrapText="1"/>
    </xf>
    <xf numFmtId="3" fontId="12" fillId="5" borderId="13" xfId="0" applyNumberFormat="1" applyFont="1" applyFill="1" applyBorder="1" applyAlignment="1">
      <alignment horizontal="center" vertical="center"/>
    </xf>
    <xf numFmtId="3" fontId="12" fillId="5" borderId="13" xfId="0" applyNumberFormat="1" applyFont="1" applyFill="1" applyBorder="1" applyAlignment="1">
      <alignment horizontal="center" vertical="center" wrapText="1"/>
    </xf>
    <xf numFmtId="3" fontId="12" fillId="5" borderId="14" xfId="0" applyNumberFormat="1" applyFont="1" applyFill="1" applyBorder="1" applyAlignment="1">
      <alignment horizontal="center" vertical="center" wrapText="1"/>
    </xf>
    <xf numFmtId="3" fontId="12" fillId="5" borderId="13" xfId="0" applyNumberFormat="1" applyFont="1" applyFill="1" applyBorder="1" applyAlignment="1">
      <alignment horizontal="center" vertical="center" wrapText="1" shrinkToFit="1"/>
    </xf>
    <xf numFmtId="3" fontId="12" fillId="5" borderId="14" xfId="0" applyNumberFormat="1" applyFont="1" applyFill="1" applyBorder="1" applyAlignment="1">
      <alignment horizontal="center" vertical="center" wrapText="1" shrinkToFit="1"/>
    </xf>
    <xf numFmtId="3" fontId="12" fillId="5" borderId="13" xfId="0" applyNumberFormat="1" applyFont="1" applyFill="1" applyBorder="1" applyAlignment="1">
      <alignment horizontal="center" vertical="center" shrinkToFit="1"/>
    </xf>
    <xf numFmtId="3" fontId="12" fillId="5" borderId="14" xfId="0" applyNumberFormat="1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Continuous" vertical="center"/>
    </xf>
    <xf numFmtId="0" fontId="16" fillId="5" borderId="13" xfId="0" applyFont="1" applyFill="1" applyBorder="1" applyAlignment="1">
      <alignment horizontal="center" vertical="center" shrinkToFit="1"/>
    </xf>
    <xf numFmtId="0" fontId="17" fillId="5" borderId="13" xfId="0" applyFont="1" applyFill="1" applyBorder="1" applyAlignment="1">
      <alignment horizontal="center" vertical="center" shrinkToFit="1"/>
    </xf>
    <xf numFmtId="0" fontId="2" fillId="6" borderId="12" xfId="0" applyFont="1" applyFill="1" applyBorder="1" applyAlignment="1">
      <alignment horizontal="center" vertical="center"/>
    </xf>
    <xf numFmtId="3" fontId="2" fillId="6" borderId="13" xfId="0" applyNumberFormat="1" applyFont="1" applyFill="1" applyBorder="1" applyAlignment="1">
      <alignment horizontal="center" vertical="center" shrinkToFit="1"/>
    </xf>
    <xf numFmtId="3" fontId="2" fillId="6" borderId="13" xfId="0" applyNumberFormat="1" applyFont="1" applyFill="1" applyBorder="1" applyAlignment="1">
      <alignment horizontal="center" vertical="center"/>
    </xf>
    <xf numFmtId="164" fontId="2" fillId="6" borderId="14" xfId="0" applyNumberFormat="1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center" vertical="center"/>
    </xf>
    <xf numFmtId="3" fontId="2" fillId="4" borderId="13" xfId="0" applyNumberFormat="1" applyFont="1" applyFill="1" applyBorder="1" applyAlignment="1">
      <alignment horizontal="center" vertical="center" shrinkToFit="1"/>
    </xf>
    <xf numFmtId="164" fontId="2" fillId="4" borderId="14" xfId="0" applyNumberFormat="1" applyFont="1" applyFill="1" applyBorder="1" applyAlignment="1">
      <alignment horizontal="center" vertical="center" shrinkToFit="1"/>
    </xf>
    <xf numFmtId="0" fontId="2" fillId="6" borderId="15" xfId="0" applyFont="1" applyFill="1" applyBorder="1" applyAlignment="1">
      <alignment horizontal="center" vertical="center"/>
    </xf>
    <xf numFmtId="164" fontId="2" fillId="6" borderId="16" xfId="0" applyNumberFormat="1" applyFont="1" applyFill="1" applyBorder="1" applyAlignment="1">
      <alignment horizontal="center" vertical="center"/>
    </xf>
    <xf numFmtId="3" fontId="2" fillId="6" borderId="12" xfId="0" applyNumberFormat="1" applyFont="1" applyFill="1" applyBorder="1" applyAlignment="1">
      <alignment horizontal="center" vertical="center"/>
    </xf>
    <xf numFmtId="164" fontId="2" fillId="7" borderId="13" xfId="0" applyNumberFormat="1" applyFont="1" applyFill="1" applyBorder="1" applyAlignment="1">
      <alignment horizontal="center" vertical="center"/>
    </xf>
    <xf numFmtId="3" fontId="2" fillId="7" borderId="13" xfId="0" applyNumberFormat="1" applyFont="1" applyFill="1" applyBorder="1" applyAlignment="1">
      <alignment horizontal="center" vertical="center" shrinkToFit="1"/>
    </xf>
    <xf numFmtId="1" fontId="2" fillId="7" borderId="13" xfId="0" applyNumberFormat="1" applyFont="1" applyFill="1" applyBorder="1" applyAlignment="1">
      <alignment horizontal="center" vertical="center"/>
    </xf>
    <xf numFmtId="3" fontId="2" fillId="7" borderId="13" xfId="0" applyNumberFormat="1" applyFont="1" applyFill="1" applyBorder="1" applyAlignment="1">
      <alignment horizontal="center" vertical="center"/>
    </xf>
    <xf numFmtId="164" fontId="2" fillId="8" borderId="13" xfId="0" applyNumberFormat="1" applyFont="1" applyFill="1" applyBorder="1" applyAlignment="1">
      <alignment horizontal="center" vertical="center"/>
    </xf>
    <xf numFmtId="3" fontId="2" fillId="8" borderId="13" xfId="0" applyNumberFormat="1" applyFont="1" applyFill="1" applyBorder="1" applyAlignment="1">
      <alignment horizontal="center" vertical="center" shrinkToFit="1"/>
    </xf>
    <xf numFmtId="1" fontId="2" fillId="8" borderId="13" xfId="0" applyNumberFormat="1" applyFont="1" applyFill="1" applyBorder="1" applyAlignment="1">
      <alignment horizontal="center" vertical="center"/>
    </xf>
    <xf numFmtId="3" fontId="2" fillId="8" borderId="13" xfId="0" applyNumberFormat="1" applyFont="1" applyFill="1" applyBorder="1" applyAlignment="1">
      <alignment horizontal="center" vertical="center"/>
    </xf>
    <xf numFmtId="164" fontId="5" fillId="6" borderId="16" xfId="0" applyNumberFormat="1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/>
    <xf numFmtId="3" fontId="10" fillId="0" borderId="0" xfId="0" applyNumberFormat="1" applyFont="1" applyFill="1" applyBorder="1" applyAlignment="1">
      <alignment horizontal="center" vertical="center"/>
    </xf>
    <xf numFmtId="3" fontId="12" fillId="5" borderId="9" xfId="0" applyNumberFormat="1" applyFont="1" applyFill="1" applyBorder="1" applyAlignment="1">
      <alignment horizontal="center" vertical="center"/>
    </xf>
    <xf numFmtId="3" fontId="12" fillId="5" borderId="12" xfId="0" applyNumberFormat="1" applyFont="1" applyFill="1" applyBorder="1" applyAlignment="1">
      <alignment horizontal="center" vertical="center"/>
    </xf>
    <xf numFmtId="3" fontId="12" fillId="5" borderId="10" xfId="0" applyNumberFormat="1" applyFont="1" applyFill="1" applyBorder="1" applyAlignment="1">
      <alignment horizontal="center" vertical="center" wrapText="1" shrinkToFit="1"/>
    </xf>
    <xf numFmtId="3" fontId="12" fillId="5" borderId="10" xfId="0" applyNumberFormat="1" applyFont="1" applyFill="1" applyBorder="1" applyAlignment="1">
      <alignment horizontal="center" vertical="center" wrapText="1"/>
    </xf>
    <xf numFmtId="3" fontId="12" fillId="5" borderId="11" xfId="0" applyNumberFormat="1" applyFont="1" applyFill="1" applyBorder="1" applyAlignment="1">
      <alignment horizontal="center" vertical="center" wrapText="1"/>
    </xf>
    <xf numFmtId="3" fontId="12" fillId="5" borderId="10" xfId="0" applyNumberFormat="1" applyFont="1" applyFill="1" applyBorder="1" applyAlignment="1">
      <alignment horizontal="center" vertical="center"/>
    </xf>
    <xf numFmtId="3" fontId="12" fillId="5" borderId="11" xfId="0" applyNumberFormat="1" applyFont="1" applyFill="1" applyBorder="1" applyAlignment="1">
      <alignment horizontal="center" vertical="center"/>
    </xf>
    <xf numFmtId="3" fontId="10" fillId="0" borderId="17" xfId="0" applyNumberFormat="1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2CDDC"/>
      <color rgb="FFB7DEE8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عملکرد واحد آب و برق سازمان زیباسازی در سال 1395 (به هزار ریال)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rgbClr val="4BACC6">
            <a:lumMod val="40000"/>
            <a:lumOff val="60000"/>
          </a:srgbClr>
        </a:solidFill>
        <a:ln>
          <a:noFill/>
        </a:ln>
        <a:effectLst/>
        <a:sp3d/>
      </c:spPr>
    </c:sideWall>
    <c:backWall>
      <c:thickness val="0"/>
      <c:spPr>
        <a:solidFill>
          <a:srgbClr val="4BACC6">
            <a:lumMod val="40000"/>
            <a:lumOff val="60000"/>
          </a:srgb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'واحد آب و برق '!$B$2:$I$2</c:f>
              <c:strCache>
                <c:ptCount val="1"/>
                <c:pt idx="0">
                  <c:v>واحد آب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'واحد آب و برق '!$A$5:$A$16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'واحد آب و برق '!$I$5:$I$16</c:f>
              <c:numCache>
                <c:formatCode>0</c:formatCode>
                <c:ptCount val="12"/>
                <c:pt idx="0">
                  <c:v>982985</c:v>
                </c:pt>
                <c:pt idx="1">
                  <c:v>1342985</c:v>
                </c:pt>
                <c:pt idx="2">
                  <c:v>850875</c:v>
                </c:pt>
                <c:pt idx="3">
                  <c:v>1194515</c:v>
                </c:pt>
                <c:pt idx="4">
                  <c:v>1053148</c:v>
                </c:pt>
                <c:pt idx="5">
                  <c:v>1097551</c:v>
                </c:pt>
                <c:pt idx="6">
                  <c:v>1110445</c:v>
                </c:pt>
                <c:pt idx="7">
                  <c:v>1277804</c:v>
                </c:pt>
                <c:pt idx="8">
                  <c:v>696940</c:v>
                </c:pt>
                <c:pt idx="9">
                  <c:v>891510</c:v>
                </c:pt>
                <c:pt idx="10">
                  <c:v>963880</c:v>
                </c:pt>
                <c:pt idx="11">
                  <c:v>765975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31-410C-91D4-82989C94418F}"/>
            </c:ext>
          </c:extLst>
        </c:ser>
        <c:ser>
          <c:idx val="1"/>
          <c:order val="1"/>
          <c:tx>
            <c:strRef>
              <c:f>'واحد آب و برق '!$J$2:$O$2</c:f>
              <c:strCache>
                <c:ptCount val="1"/>
                <c:pt idx="0">
                  <c:v>واحد برق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strRef>
              <c:f>'واحد آب و برق '!$A$5:$A$16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'واحد آب و برق '!$O$5:$O$16</c:f>
              <c:numCache>
                <c:formatCode>#,##0</c:formatCode>
                <c:ptCount val="12"/>
                <c:pt idx="0">
                  <c:v>510433</c:v>
                </c:pt>
                <c:pt idx="1">
                  <c:v>1715415</c:v>
                </c:pt>
                <c:pt idx="2">
                  <c:v>2084020</c:v>
                </c:pt>
                <c:pt idx="3">
                  <c:v>1663700</c:v>
                </c:pt>
                <c:pt idx="4">
                  <c:v>2303710</c:v>
                </c:pt>
                <c:pt idx="5">
                  <c:v>1842800</c:v>
                </c:pt>
                <c:pt idx="6">
                  <c:v>2418550</c:v>
                </c:pt>
                <c:pt idx="7">
                  <c:v>2029800</c:v>
                </c:pt>
                <c:pt idx="8">
                  <c:v>1529630</c:v>
                </c:pt>
                <c:pt idx="9">
                  <c:v>1203400</c:v>
                </c:pt>
                <c:pt idx="10">
                  <c:v>1194900</c:v>
                </c:pt>
                <c:pt idx="11">
                  <c:v>366250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31-410C-91D4-82989C944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621120"/>
        <c:axId val="163622912"/>
        <c:axId val="0"/>
      </c:bar3DChart>
      <c:catAx>
        <c:axId val="16362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tx1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622912"/>
        <c:crosses val="autoZero"/>
        <c:auto val="1"/>
        <c:lblAlgn val="ctr"/>
        <c:lblOffset val="100"/>
        <c:noMultiLvlLbl val="0"/>
      </c:catAx>
      <c:valAx>
        <c:axId val="16362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63621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4BACC6">
        <a:lumMod val="60000"/>
        <a:lumOff val="40000"/>
      </a:srgb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عملکرد واحد پلاک کوبی سازمان زیباسازی در سال 1395 (به هزار ریال)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5">
            <a:lumMod val="40000"/>
            <a:lumOff val="6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5">
            <a:lumMod val="40000"/>
            <a:lumOff val="6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1280811978442"/>
          <c:y val="0.16777783893913642"/>
          <c:w val="0.84972529479546122"/>
          <c:h val="0.67189219593620442"/>
        </c:manualLayout>
      </c:layout>
      <c:bar3DChart>
        <c:barDir val="col"/>
        <c:grouping val="clustered"/>
        <c:varyColors val="0"/>
        <c:ser>
          <c:idx val="0"/>
          <c:order val="0"/>
          <c:tx>
            <c:v>برآورد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'پلاک کوبی و نقاشی'!$B$4:$B$15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'پلاک کوبی و نقاشی'!$L$4:$L$15</c:f>
              <c:numCache>
                <c:formatCode>#,##0</c:formatCode>
                <c:ptCount val="12"/>
                <c:pt idx="0">
                  <c:v>161300</c:v>
                </c:pt>
                <c:pt idx="1">
                  <c:v>150000</c:v>
                </c:pt>
                <c:pt idx="2">
                  <c:v>82100</c:v>
                </c:pt>
                <c:pt idx="3">
                  <c:v>281955</c:v>
                </c:pt>
                <c:pt idx="4">
                  <c:v>432500</c:v>
                </c:pt>
                <c:pt idx="5">
                  <c:v>33750</c:v>
                </c:pt>
                <c:pt idx="6">
                  <c:v>155640</c:v>
                </c:pt>
                <c:pt idx="7">
                  <c:v>136470</c:v>
                </c:pt>
                <c:pt idx="8">
                  <c:v>111470</c:v>
                </c:pt>
                <c:pt idx="9">
                  <c:v>30970</c:v>
                </c:pt>
                <c:pt idx="10">
                  <c:v>58500</c:v>
                </c:pt>
                <c:pt idx="11">
                  <c:v>112000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5B-4C40-B0DD-D7A4049CF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5178496"/>
        <c:axId val="175180416"/>
        <c:axId val="0"/>
      </c:bar3DChart>
      <c:catAx>
        <c:axId val="17517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75180416"/>
        <c:crosses val="autoZero"/>
        <c:auto val="1"/>
        <c:lblAlgn val="ctr"/>
        <c:lblOffset val="100"/>
        <c:noMultiLvlLbl val="0"/>
      </c:catAx>
      <c:valAx>
        <c:axId val="17518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751784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عملکرد واحد نقاشی سازمان زیباسازی در سال 1395 ( به هزار ریال )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5">
            <a:lumMod val="40000"/>
            <a:lumOff val="6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5">
            <a:lumMod val="40000"/>
            <a:lumOff val="6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664433043012663"/>
          <c:y val="0.13250027382996368"/>
          <c:w val="0.84935034406487653"/>
          <c:h val="0.76561719851320997"/>
        </c:manualLayout>
      </c:layout>
      <c:bar3DChart>
        <c:barDir val="col"/>
        <c:grouping val="clustered"/>
        <c:varyColors val="0"/>
        <c:ser>
          <c:idx val="0"/>
          <c:order val="0"/>
          <c:tx>
            <c:v>برآورد</c:v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'پلاک کوبی و نقاشی'!$N$4:$N$15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'پلاک کوبی و نقاشی'!$Z$4:$Z$15</c:f>
              <c:numCache>
                <c:formatCode>#,##0</c:formatCode>
                <c:ptCount val="12"/>
                <c:pt idx="0">
                  <c:v>718910</c:v>
                </c:pt>
                <c:pt idx="1">
                  <c:v>1008020</c:v>
                </c:pt>
                <c:pt idx="2">
                  <c:v>592260</c:v>
                </c:pt>
                <c:pt idx="3">
                  <c:v>1219904</c:v>
                </c:pt>
                <c:pt idx="4">
                  <c:v>1317120</c:v>
                </c:pt>
                <c:pt idx="5">
                  <c:v>2130782</c:v>
                </c:pt>
                <c:pt idx="6">
                  <c:v>1583890</c:v>
                </c:pt>
                <c:pt idx="7">
                  <c:v>2931920</c:v>
                </c:pt>
                <c:pt idx="8">
                  <c:v>1309440</c:v>
                </c:pt>
                <c:pt idx="9">
                  <c:v>960647</c:v>
                </c:pt>
                <c:pt idx="10">
                  <c:v>188676</c:v>
                </c:pt>
                <c:pt idx="11">
                  <c:v>251240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81-49E1-8595-008B816BA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6710400"/>
        <c:axId val="176711936"/>
        <c:axId val="0"/>
      </c:bar3DChart>
      <c:catAx>
        <c:axId val="17671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76711936"/>
        <c:crosses val="autoZero"/>
        <c:auto val="1"/>
        <c:lblAlgn val="ctr"/>
        <c:lblOffset val="100"/>
        <c:noMultiLvlLbl val="0"/>
      </c:catAx>
      <c:valAx>
        <c:axId val="17671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767104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algn="ctr" rtl="0">
              <a:defRPr lang="en-US"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عملکرد واحد جوشکاری سازمان زیباسازی درسال 1395 ( به هزار ریال )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>
        <c:manualLayout>
          <c:xMode val="edge"/>
          <c:yMode val="edge"/>
          <c:x val="0.20684974747474746"/>
          <c:y val="1.08035149703824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5">
            <a:lumMod val="40000"/>
            <a:lumOff val="6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5">
            <a:lumMod val="40000"/>
            <a:lumOff val="6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486350089588791E-2"/>
          <c:y val="0.15661626761522957"/>
          <c:w val="0.88585982730522317"/>
          <c:h val="0.75196212300831955"/>
        </c:manualLayout>
      </c:layout>
      <c:bar3DChart>
        <c:barDir val="col"/>
        <c:grouping val="clustered"/>
        <c:varyColors val="0"/>
        <c:ser>
          <c:idx val="0"/>
          <c:order val="0"/>
          <c:tx>
            <c:v>برآورد</c:v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'جوشکاری و مبلمان '!$A$4:$A$15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'جوشکاری و مبلمان '!$I$4:$I$15</c:f>
              <c:numCache>
                <c:formatCode>#,##0</c:formatCode>
                <c:ptCount val="12"/>
                <c:pt idx="0">
                  <c:v>846800</c:v>
                </c:pt>
                <c:pt idx="1">
                  <c:v>955100</c:v>
                </c:pt>
                <c:pt idx="2">
                  <c:v>1466800</c:v>
                </c:pt>
                <c:pt idx="3">
                  <c:v>895700</c:v>
                </c:pt>
                <c:pt idx="4">
                  <c:v>1426100</c:v>
                </c:pt>
                <c:pt idx="5">
                  <c:v>1228500</c:v>
                </c:pt>
                <c:pt idx="6">
                  <c:v>869000</c:v>
                </c:pt>
                <c:pt idx="7">
                  <c:v>984800</c:v>
                </c:pt>
                <c:pt idx="8">
                  <c:v>1372100</c:v>
                </c:pt>
                <c:pt idx="9">
                  <c:v>457999</c:v>
                </c:pt>
                <c:pt idx="10">
                  <c:v>622500</c:v>
                </c:pt>
                <c:pt idx="11">
                  <c:v>1272000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D5-44B3-8A51-52B0E6DA7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500672"/>
        <c:axId val="215527424"/>
        <c:axId val="0"/>
      </c:bar3DChart>
      <c:catAx>
        <c:axId val="21550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215527424"/>
        <c:crosses val="autoZero"/>
        <c:auto val="1"/>
        <c:lblAlgn val="ctr"/>
        <c:lblOffset val="100"/>
        <c:noMultiLvlLbl val="0"/>
      </c:catAx>
      <c:valAx>
        <c:axId val="21552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2155006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عملکرد واحد طراحی مبلمان شهری زیباسازی در سال  1395 (به هزار ریال)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>
        <c:manualLayout>
          <c:xMode val="edge"/>
          <c:yMode val="edge"/>
          <c:x val="0.18920454545454546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5">
            <a:lumMod val="40000"/>
            <a:lumOff val="6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5">
            <a:lumMod val="40000"/>
            <a:lumOff val="6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256152191502377E-2"/>
          <c:y val="0.13532450619723735"/>
          <c:w val="0.88568870996388604"/>
          <c:h val="0.77394335329826802"/>
        </c:manualLayout>
      </c:layout>
      <c:bar3DChart>
        <c:barDir val="col"/>
        <c:grouping val="clustered"/>
        <c:varyColors val="0"/>
        <c:ser>
          <c:idx val="0"/>
          <c:order val="0"/>
          <c:tx>
            <c:v>برآورد</c:v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'جوشکاری و مبلمان '!$N$4:$N$15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'جوشکاری و مبلمان '!$X$4:$X$15</c:f>
              <c:numCache>
                <c:formatCode>#,##0</c:formatCode>
                <c:ptCount val="12"/>
                <c:pt idx="0">
                  <c:v>190000</c:v>
                </c:pt>
                <c:pt idx="1">
                  <c:v>150000</c:v>
                </c:pt>
                <c:pt idx="2" formatCode="0">
                  <c:v>775000</c:v>
                </c:pt>
                <c:pt idx="3" formatCode="0">
                  <c:v>365000</c:v>
                </c:pt>
                <c:pt idx="4" formatCode="0">
                  <c:v>225000</c:v>
                </c:pt>
                <c:pt idx="5" formatCode="0">
                  <c:v>237500</c:v>
                </c:pt>
                <c:pt idx="6" formatCode="0">
                  <c:v>485000</c:v>
                </c:pt>
                <c:pt idx="7" formatCode="0">
                  <c:v>730000</c:v>
                </c:pt>
                <c:pt idx="8" formatCode="0">
                  <c:v>117000</c:v>
                </c:pt>
                <c:pt idx="9" formatCode="0">
                  <c:v>347000</c:v>
                </c:pt>
                <c:pt idx="10" formatCode="0">
                  <c:v>330000</c:v>
                </c:pt>
                <c:pt idx="11" formatCode="0">
                  <c:v>302500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C5-4DDC-9A69-340764FFE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974272"/>
        <c:axId val="215975808"/>
        <c:axId val="0"/>
      </c:bar3DChart>
      <c:catAx>
        <c:axId val="21597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215975808"/>
        <c:crosses val="autoZero"/>
        <c:auto val="1"/>
        <c:lblAlgn val="ctr"/>
        <c:lblOffset val="100"/>
        <c:noMultiLvlLbl val="0"/>
      </c:catAx>
      <c:valAx>
        <c:axId val="21597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2159742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algn="ctr" rtl="0">
              <a:defRPr lang="en-US"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مقایسه هزینه های واحد های سازمان زیباسازی در </a:t>
            </a:r>
            <a:r>
              <a:rPr lang="en-US" sz="1200" baseline="0">
                <a:solidFill>
                  <a:schemeClr val="tx1"/>
                </a:solidFill>
                <a:cs typeface="B Titr" panose="00000700000000000000" pitchFamily="2" charset="-78"/>
              </a:rPr>
              <a:t> 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سال 1395 ( به هزار ریال )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5">
            <a:lumMod val="40000"/>
            <a:lumOff val="6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5">
            <a:lumMod val="40000"/>
            <a:lumOff val="6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748129431582245"/>
          <c:y val="0.1921519425456433"/>
          <c:w val="0.8051555216045756"/>
          <c:h val="0.68296674454154771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'هزینه های زیبا سازی'!$B$2</c:f>
              <c:strCache>
                <c:ptCount val="1"/>
                <c:pt idx="0">
                  <c:v>واحد تاسیسات آب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46969696969697E-3"/>
                  <c:y val="-3.3426183844011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'هزینه های زیبا سازی'!$C$16</c:f>
              <c:numCache>
                <c:formatCode>#,##0_-</c:formatCode>
                <c:ptCount val="1"/>
                <c:pt idx="0">
                  <c:v>12228613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5F-4D34-880E-7FEF62B7B545}"/>
            </c:ext>
          </c:extLst>
        </c:ser>
        <c:ser>
          <c:idx val="3"/>
          <c:order val="1"/>
          <c:tx>
            <c:strRef>
              <c:f>'هزینه های زیبا سازی'!$D$2</c:f>
              <c:strCache>
                <c:ptCount val="1"/>
                <c:pt idx="0">
                  <c:v>واحد تاسیسات برق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5782828282828284E-2"/>
                  <c:y val="-4.456824512534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'هزینه های زیبا سازی'!$E$16</c:f>
              <c:numCache>
                <c:formatCode>#,##0_-</c:formatCode>
                <c:ptCount val="1"/>
                <c:pt idx="0">
                  <c:v>18862608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C5F-4D34-880E-7FEF62B7B545}"/>
            </c:ext>
          </c:extLst>
        </c:ser>
        <c:ser>
          <c:idx val="5"/>
          <c:order val="2"/>
          <c:tx>
            <c:strRef>
              <c:f>'هزینه های زیبا سازی'!$F$2</c:f>
              <c:strCache>
                <c:ptCount val="1"/>
                <c:pt idx="0">
                  <c:v>واحد پلاک کوبی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4204545454545513E-2"/>
                  <c:y val="-4.0854224698235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'هزینه های زیبا سازی'!$G$16</c:f>
              <c:numCache>
                <c:formatCode>#,##0_-</c:formatCode>
                <c:ptCount val="1"/>
                <c:pt idx="0">
                  <c:v>1746655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C5F-4D34-880E-7FEF62B7B545}"/>
            </c:ext>
          </c:extLst>
        </c:ser>
        <c:ser>
          <c:idx val="7"/>
          <c:order val="3"/>
          <c:tx>
            <c:strRef>
              <c:f>'هزینه های زیبا سازی'!$H$2</c:f>
              <c:strCache>
                <c:ptCount val="1"/>
                <c:pt idx="0">
                  <c:v>واحد نقاشی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'هزینه های زیبا سازی'!$I$16</c:f>
              <c:numCache>
                <c:formatCode>#,##0_-</c:formatCode>
                <c:ptCount val="1"/>
                <c:pt idx="0">
                  <c:v>8945150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C5F-4D34-880E-7FEF62B7B545}"/>
            </c:ext>
          </c:extLst>
        </c:ser>
        <c:ser>
          <c:idx val="9"/>
          <c:order val="4"/>
          <c:tx>
            <c:strRef>
              <c:f>'هزینه های زیبا سازی'!$J$2</c:f>
              <c:strCache>
                <c:ptCount val="1"/>
                <c:pt idx="0">
                  <c:v>واحد جوشکاری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1786516742225405E-2"/>
                  <c:y val="-2.94571535104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C5F-4D34-880E-7FEF62B7B5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'هزینه های زیبا سازی'!$K$16</c:f>
              <c:numCache>
                <c:formatCode>#,##0_-</c:formatCode>
                <c:ptCount val="1"/>
                <c:pt idx="0">
                  <c:v>32837876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C5F-4D34-880E-7FEF62B7B545}"/>
            </c:ext>
          </c:extLst>
        </c:ser>
        <c:ser>
          <c:idx val="11"/>
          <c:order val="5"/>
          <c:tx>
            <c:strRef>
              <c:f>'هزینه های زیبا سازی'!$L$2</c:f>
              <c:strCache>
                <c:ptCount val="1"/>
                <c:pt idx="0">
                  <c:v>واحد  مبلمان شهري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5252525252525252E-2"/>
                  <c:y val="-4.456824512534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'هزینه های زیبا سازی'!$M$16</c:f>
              <c:numCache>
                <c:formatCode>#,##0_-</c:formatCode>
                <c:ptCount val="1"/>
                <c:pt idx="0">
                  <c:v>4254000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C5F-4D34-880E-7FEF62B7B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900864"/>
        <c:axId val="80902400"/>
        <c:axId val="0"/>
      </c:bar3DChart>
      <c:catAx>
        <c:axId val="80900864"/>
        <c:scaling>
          <c:orientation val="minMax"/>
        </c:scaling>
        <c:delete val="1"/>
        <c:axPos val="b"/>
        <c:majorTickMark val="none"/>
        <c:minorTickMark val="none"/>
        <c:tickLblPos val="nextTo"/>
        <c:crossAx val="80902400"/>
        <c:crosses val="autoZero"/>
        <c:auto val="1"/>
        <c:lblAlgn val="ctr"/>
        <c:lblOffset val="100"/>
        <c:noMultiLvlLbl val="0"/>
      </c:catAx>
      <c:valAx>
        <c:axId val="8090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8090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B Titr" panose="000007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60000"/>
        <a:lumOff val="4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مقایسه هزینه های سازمان زیباسازی در سال 1395 </a:t>
            </a:r>
          </a:p>
          <a:p>
            <a:pPr rtl="1"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( به هزار ریال )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5">
            <a:lumMod val="40000"/>
            <a:lumOff val="6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5">
            <a:lumMod val="40000"/>
            <a:lumOff val="6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هزینه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'هزینه های زیبا سازی'!$A$4:$A$15</c:f>
              <c:strCache>
                <c:ptCount val="12"/>
                <c:pt idx="0">
                  <c:v>فروردين 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'هزینه های زیبا سازی'!$N$4:$N$15</c:f>
              <c:numCache>
                <c:formatCode>#,##0_-</c:formatCode>
                <c:ptCount val="12"/>
                <c:pt idx="0">
                  <c:v>3499436</c:v>
                </c:pt>
                <c:pt idx="1">
                  <c:v>6566800</c:v>
                </c:pt>
                <c:pt idx="2">
                  <c:v>7985990</c:v>
                </c:pt>
                <c:pt idx="3">
                  <c:v>7625340</c:v>
                </c:pt>
                <c:pt idx="4">
                  <c:v>8791641</c:v>
                </c:pt>
                <c:pt idx="5">
                  <c:v>7421952</c:v>
                </c:pt>
                <c:pt idx="6">
                  <c:v>7889270</c:v>
                </c:pt>
                <c:pt idx="7">
                  <c:v>7618148</c:v>
                </c:pt>
                <c:pt idx="8">
                  <c:v>4793080</c:v>
                </c:pt>
                <c:pt idx="9">
                  <c:v>4598760</c:v>
                </c:pt>
                <c:pt idx="10">
                  <c:v>4820960</c:v>
                </c:pt>
                <c:pt idx="11">
                  <c:v>7263525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01-4883-9224-A20C5118C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915456"/>
        <c:axId val="80925440"/>
        <c:axId val="0"/>
      </c:bar3DChart>
      <c:catAx>
        <c:axId val="8091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80925440"/>
        <c:crosses val="autoZero"/>
        <c:auto val="1"/>
        <c:lblAlgn val="ctr"/>
        <c:lblOffset val="100"/>
        <c:noMultiLvlLbl val="0"/>
      </c:catAx>
      <c:valAx>
        <c:axId val="8092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8091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60000"/>
        <a:lumOff val="4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61435</xdr:colOff>
      <xdr:row>21</xdr:row>
      <xdr:rowOff>37301</xdr:rowOff>
    </xdr:from>
    <xdr:to>
      <xdr:col>13</xdr:col>
      <xdr:colOff>523874</xdr:colOff>
      <xdr:row>33</xdr:row>
      <xdr:rowOff>178271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4E1723E0-25AB-47F3-8821-A77C2E0760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427644</xdr:colOff>
      <xdr:row>27</xdr:row>
      <xdr:rowOff>51460</xdr:rowOff>
    </xdr:from>
    <xdr:to>
      <xdr:col>11</xdr:col>
      <xdr:colOff>261481</xdr:colOff>
      <xdr:row>44</xdr:row>
      <xdr:rowOff>19439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F38B741D-8223-44ED-B581-FEB2A752CA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427644</xdr:colOff>
      <xdr:row>44</xdr:row>
      <xdr:rowOff>51462</xdr:rowOff>
    </xdr:from>
    <xdr:to>
      <xdr:col>11</xdr:col>
      <xdr:colOff>261481</xdr:colOff>
      <xdr:row>61</xdr:row>
      <xdr:rowOff>174948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B7A9A196-8054-41C1-A51C-6857E22A48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107150</xdr:colOff>
      <xdr:row>24</xdr:row>
      <xdr:rowOff>45245</xdr:rowOff>
    </xdr:from>
    <xdr:to>
      <xdr:col>10</xdr:col>
      <xdr:colOff>331464</xdr:colOff>
      <xdr:row>41</xdr:row>
      <xdr:rowOff>130968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D72013BA-A20A-4D5B-8B51-31D3A22EE2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107150</xdr:colOff>
      <xdr:row>41</xdr:row>
      <xdr:rowOff>166688</xdr:rowOff>
    </xdr:from>
    <xdr:to>
      <xdr:col>10</xdr:col>
      <xdr:colOff>331464</xdr:colOff>
      <xdr:row>58</xdr:row>
      <xdr:rowOff>154782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144A8CF6-3EB8-400B-857E-7511D8791A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520065</xdr:colOff>
      <xdr:row>48</xdr:row>
      <xdr:rowOff>28574</xdr:rowOff>
    </xdr:from>
    <xdr:to>
      <xdr:col>13</xdr:col>
      <xdr:colOff>127635</xdr:colOff>
      <xdr:row>63</xdr:row>
      <xdr:rowOff>152399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6DEACCF9-115C-4E6A-A261-6C2152CC1B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520065</xdr:colOff>
      <xdr:row>31</xdr:row>
      <xdr:rowOff>28573</xdr:rowOff>
    </xdr:from>
    <xdr:to>
      <xdr:col>13</xdr:col>
      <xdr:colOff>127635</xdr:colOff>
      <xdr:row>48</xdr:row>
      <xdr:rowOff>11428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1F72BC8D-57F0-44B7-A398-E79F991D50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371475</xdr:rowOff>
    </xdr:from>
    <xdr:to>
      <xdr:col>9</xdr:col>
      <xdr:colOff>200025</xdr:colOff>
      <xdr:row>0</xdr:row>
      <xdr:rowOff>1314450</xdr:rowOff>
    </xdr:to>
    <xdr:grpSp>
      <xdr:nvGrpSpPr>
        <xdr:cNvPr id="14373" name="Group 1">
          <a:extLst>
            <a:ext uri="{FF2B5EF4-FFF2-40B4-BE49-F238E27FC236}">
              <a16:creationId xmlns="" xmlns:a16="http://schemas.microsoft.com/office/drawing/2014/main" id="{00000000-0008-0000-0400-000025380000}"/>
            </a:ext>
          </a:extLst>
        </xdr:cNvPr>
        <xdr:cNvGrpSpPr>
          <a:grpSpLocks/>
        </xdr:cNvGrpSpPr>
      </xdr:nvGrpSpPr>
      <xdr:grpSpPr bwMode="auto">
        <a:xfrm>
          <a:off x="4457700" y="371475"/>
          <a:ext cx="885825" cy="942975"/>
          <a:chOff x="2452" y="25"/>
          <a:chExt cx="115" cy="120"/>
        </a:xfrm>
      </xdr:grpSpPr>
      <xdr:sp macro="" textlink="">
        <xdr:nvSpPr>
          <xdr:cNvPr id="14374" name="Oval 2">
            <a:extLst>
              <a:ext uri="{FF2B5EF4-FFF2-40B4-BE49-F238E27FC236}">
                <a16:creationId xmlns="" xmlns:a16="http://schemas.microsoft.com/office/drawing/2014/main" id="{00000000-0008-0000-0400-000026380000}"/>
              </a:ext>
            </a:extLst>
          </xdr:cNvPr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339" name="WordArt 3">
            <a:extLst>
              <a:ext uri="{FF2B5EF4-FFF2-40B4-BE49-F238E27FC236}">
                <a16:creationId xmlns="" xmlns:a16="http://schemas.microsoft.com/office/drawing/2014/main" id="{00000000-0008-0000-0400-00000338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469" y="40"/>
            <a:ext cx="84" cy="93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14340" name="WordArt 4">
            <a:extLst>
              <a:ext uri="{FF2B5EF4-FFF2-40B4-BE49-F238E27FC236}">
                <a16:creationId xmlns="" xmlns:a16="http://schemas.microsoft.com/office/drawing/2014/main" id="{00000000-0008-0000-0400-00000438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 rot="233603">
            <a:off x="2461" y="58"/>
            <a:ext cx="94" cy="79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14377" name="Picture 5" descr="scan">
            <a:extLst>
              <a:ext uri="{FF2B5EF4-FFF2-40B4-BE49-F238E27FC236}">
                <a16:creationId xmlns="" xmlns:a16="http://schemas.microsoft.com/office/drawing/2014/main" id="{00000000-0008-0000-0400-00002938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4378" name="Oval 6">
            <a:extLst>
              <a:ext uri="{FF2B5EF4-FFF2-40B4-BE49-F238E27FC236}">
                <a16:creationId xmlns="" xmlns:a16="http://schemas.microsoft.com/office/drawing/2014/main" id="{00000000-0008-0000-0400-00002A380000}"/>
              </a:ext>
            </a:extLst>
          </xdr:cNvPr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rightToLeft="1" tabSelected="1" zoomScaleNormal="100" workbookViewId="0">
      <selection activeCell="S4" sqref="S4"/>
    </sheetView>
  </sheetViews>
  <sheetFormatPr defaultColWidth="9.140625" defaultRowHeight="15.75" x14ac:dyDescent="0.4"/>
  <cols>
    <col min="1" max="1" width="9.140625" style="1"/>
    <col min="2" max="2" width="8.5703125" style="1" customWidth="1"/>
    <col min="3" max="3" width="9.28515625" style="1" customWidth="1"/>
    <col min="4" max="4" width="9.7109375" style="1" customWidth="1"/>
    <col min="5" max="5" width="10.7109375" style="1" customWidth="1"/>
    <col min="6" max="6" width="7.28515625" style="1" customWidth="1"/>
    <col min="7" max="7" width="10.28515625" style="1" customWidth="1"/>
    <col min="8" max="8" width="8.5703125" style="1" customWidth="1"/>
    <col min="9" max="9" width="10.5703125" style="1" customWidth="1"/>
    <col min="10" max="10" width="8.28515625" style="1" customWidth="1"/>
    <col min="11" max="11" width="11.28515625" style="1" customWidth="1"/>
    <col min="12" max="12" width="8.28515625" style="1" customWidth="1"/>
    <col min="13" max="13" width="11" style="1" customWidth="1"/>
    <col min="14" max="14" width="8.28515625" style="1" customWidth="1"/>
    <col min="15" max="15" width="10.28515625" style="1" customWidth="1"/>
    <col min="16" max="16384" width="9.140625" style="1"/>
  </cols>
  <sheetData>
    <row r="1" spans="1:20" ht="23.25" customHeight="1" x14ac:dyDescent="0.4">
      <c r="A1" s="83" t="s">
        <v>83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  <c r="O1" s="84"/>
    </row>
    <row r="2" spans="1:20" ht="18.75" x14ac:dyDescent="0.4">
      <c r="A2" s="81" t="s">
        <v>27</v>
      </c>
      <c r="B2" s="80" t="s">
        <v>56</v>
      </c>
      <c r="C2" s="80"/>
      <c r="D2" s="80"/>
      <c r="E2" s="80"/>
      <c r="F2" s="80"/>
      <c r="G2" s="80"/>
      <c r="H2" s="80"/>
      <c r="I2" s="80"/>
      <c r="J2" s="80" t="s">
        <v>57</v>
      </c>
      <c r="K2" s="80"/>
      <c r="L2" s="80"/>
      <c r="M2" s="80"/>
      <c r="N2" s="80"/>
      <c r="O2" s="80"/>
    </row>
    <row r="3" spans="1:20" ht="40.5" customHeight="1" x14ac:dyDescent="0.4">
      <c r="A3" s="82"/>
      <c r="B3" s="78" t="s">
        <v>70</v>
      </c>
      <c r="C3" s="78"/>
      <c r="D3" s="78" t="s">
        <v>21</v>
      </c>
      <c r="E3" s="78"/>
      <c r="F3" s="78" t="s">
        <v>69</v>
      </c>
      <c r="G3" s="78"/>
      <c r="H3" s="78" t="s">
        <v>26</v>
      </c>
      <c r="I3" s="78"/>
      <c r="J3" s="78" t="s">
        <v>22</v>
      </c>
      <c r="K3" s="78"/>
      <c r="L3" s="78" t="s">
        <v>21</v>
      </c>
      <c r="M3" s="78"/>
      <c r="N3" s="78" t="s">
        <v>26</v>
      </c>
      <c r="O3" s="79"/>
    </row>
    <row r="4" spans="1:20" ht="40.5" customHeight="1" x14ac:dyDescent="0.4">
      <c r="A4" s="82"/>
      <c r="B4" s="46" t="s">
        <v>1</v>
      </c>
      <c r="C4" s="46" t="s">
        <v>55</v>
      </c>
      <c r="D4" s="47" t="s">
        <v>1</v>
      </c>
      <c r="E4" s="46" t="s">
        <v>55</v>
      </c>
      <c r="F4" s="46" t="s">
        <v>1</v>
      </c>
      <c r="G4" s="46" t="s">
        <v>55</v>
      </c>
      <c r="H4" s="46" t="s">
        <v>1</v>
      </c>
      <c r="I4" s="46" t="s">
        <v>55</v>
      </c>
      <c r="J4" s="46" t="s">
        <v>1</v>
      </c>
      <c r="K4" s="46" t="s">
        <v>55</v>
      </c>
      <c r="L4" s="46" t="s">
        <v>1</v>
      </c>
      <c r="M4" s="46" t="s">
        <v>55</v>
      </c>
      <c r="N4" s="46" t="s">
        <v>1</v>
      </c>
      <c r="O4" s="48" t="s">
        <v>55</v>
      </c>
      <c r="T4" s="1" t="s">
        <v>81</v>
      </c>
    </row>
    <row r="5" spans="1:20" ht="18.75" customHeight="1" x14ac:dyDescent="0.4">
      <c r="A5" s="27" t="s">
        <v>2</v>
      </c>
      <c r="B5" s="18">
        <v>77</v>
      </c>
      <c r="C5" s="19">
        <v>327662</v>
      </c>
      <c r="D5" s="18">
        <v>108</v>
      </c>
      <c r="E5" s="19">
        <v>655323</v>
      </c>
      <c r="F5" s="19">
        <v>0</v>
      </c>
      <c r="G5" s="19">
        <v>0</v>
      </c>
      <c r="H5" s="19">
        <f>SUM(B5,D5,F5)</f>
        <v>185</v>
      </c>
      <c r="I5" s="20">
        <f>SUM(C5,E5,G5)</f>
        <v>982985</v>
      </c>
      <c r="J5" s="18">
        <v>128</v>
      </c>
      <c r="K5" s="19">
        <v>510433</v>
      </c>
      <c r="L5" s="18">
        <v>0</v>
      </c>
      <c r="M5" s="19">
        <v>0</v>
      </c>
      <c r="N5" s="18">
        <f>SUM(J5,L5)</f>
        <v>128</v>
      </c>
      <c r="O5" s="21">
        <f>SUM(K5,M5)</f>
        <v>510433</v>
      </c>
    </row>
    <row r="6" spans="1:20" ht="18.75" customHeight="1" x14ac:dyDescent="0.4">
      <c r="A6" s="28" t="s">
        <v>3</v>
      </c>
      <c r="B6" s="22">
        <v>75</v>
      </c>
      <c r="C6" s="23">
        <v>480995</v>
      </c>
      <c r="D6" s="22">
        <v>98</v>
      </c>
      <c r="E6" s="24">
        <v>861990</v>
      </c>
      <c r="F6" s="24">
        <v>0</v>
      </c>
      <c r="G6" s="24">
        <v>0</v>
      </c>
      <c r="H6" s="24">
        <f t="shared" ref="H6:H16" si="0">SUM(B6,D6,F6)</f>
        <v>173</v>
      </c>
      <c r="I6" s="25">
        <f t="shared" ref="I6:I16" si="1">SUM(C6,E6,G6)</f>
        <v>1342985</v>
      </c>
      <c r="J6" s="22">
        <v>125</v>
      </c>
      <c r="K6" s="24">
        <v>571805</v>
      </c>
      <c r="L6" s="22">
        <v>133</v>
      </c>
      <c r="M6" s="24">
        <v>1143610</v>
      </c>
      <c r="N6" s="22">
        <f t="shared" ref="N6:N10" si="2">SUM(J6,L6)</f>
        <v>258</v>
      </c>
      <c r="O6" s="26">
        <f t="shared" ref="O6:O10" si="3">SUM(K6,M6)</f>
        <v>1715415</v>
      </c>
    </row>
    <row r="7" spans="1:20" ht="18.75" customHeight="1" x14ac:dyDescent="0.4">
      <c r="A7" s="27" t="s">
        <v>4</v>
      </c>
      <c r="B7" s="18">
        <v>70</v>
      </c>
      <c r="C7" s="19">
        <v>283625</v>
      </c>
      <c r="D7" s="18">
        <v>98</v>
      </c>
      <c r="E7" s="19">
        <v>567250</v>
      </c>
      <c r="F7" s="19">
        <v>0</v>
      </c>
      <c r="G7" s="19">
        <v>0</v>
      </c>
      <c r="H7" s="19">
        <f t="shared" si="0"/>
        <v>168</v>
      </c>
      <c r="I7" s="20">
        <f t="shared" si="1"/>
        <v>850875</v>
      </c>
      <c r="J7" s="18">
        <v>111</v>
      </c>
      <c r="K7" s="19">
        <v>694673</v>
      </c>
      <c r="L7" s="18">
        <v>189</v>
      </c>
      <c r="M7" s="19">
        <v>1389347</v>
      </c>
      <c r="N7" s="18">
        <f t="shared" si="2"/>
        <v>300</v>
      </c>
      <c r="O7" s="21">
        <f t="shared" si="3"/>
        <v>2084020</v>
      </c>
    </row>
    <row r="8" spans="1:20" ht="18.75" customHeight="1" x14ac:dyDescent="0.4">
      <c r="A8" s="28" t="s">
        <v>5</v>
      </c>
      <c r="B8" s="22">
        <v>95</v>
      </c>
      <c r="C8" s="23">
        <v>398172</v>
      </c>
      <c r="D8" s="22">
        <v>102</v>
      </c>
      <c r="E8" s="24">
        <v>796343</v>
      </c>
      <c r="F8" s="24">
        <v>0</v>
      </c>
      <c r="G8" s="24">
        <v>0</v>
      </c>
      <c r="H8" s="24">
        <f t="shared" si="0"/>
        <v>197</v>
      </c>
      <c r="I8" s="25">
        <f t="shared" si="1"/>
        <v>1194515</v>
      </c>
      <c r="J8" s="22">
        <v>128</v>
      </c>
      <c r="K8" s="24">
        <v>554567</v>
      </c>
      <c r="L8" s="22">
        <v>156</v>
      </c>
      <c r="M8" s="24">
        <v>1109133</v>
      </c>
      <c r="N8" s="22">
        <f t="shared" si="2"/>
        <v>284</v>
      </c>
      <c r="O8" s="26">
        <f t="shared" si="3"/>
        <v>1663700</v>
      </c>
    </row>
    <row r="9" spans="1:20" ht="18.75" customHeight="1" x14ac:dyDescent="0.4">
      <c r="A9" s="27" t="s">
        <v>6</v>
      </c>
      <c r="B9" s="18">
        <v>77</v>
      </c>
      <c r="C9" s="19">
        <v>351049</v>
      </c>
      <c r="D9" s="18">
        <v>96</v>
      </c>
      <c r="E9" s="19">
        <v>702099</v>
      </c>
      <c r="F9" s="19">
        <v>0</v>
      </c>
      <c r="G9" s="19">
        <v>0</v>
      </c>
      <c r="H9" s="19">
        <f t="shared" si="0"/>
        <v>173</v>
      </c>
      <c r="I9" s="20">
        <f t="shared" si="1"/>
        <v>1053148</v>
      </c>
      <c r="J9" s="18">
        <v>125</v>
      </c>
      <c r="K9" s="19">
        <v>767903</v>
      </c>
      <c r="L9" s="18">
        <v>172</v>
      </c>
      <c r="M9" s="19">
        <v>1535807</v>
      </c>
      <c r="N9" s="18">
        <f t="shared" si="2"/>
        <v>297</v>
      </c>
      <c r="O9" s="21">
        <f t="shared" si="3"/>
        <v>2303710</v>
      </c>
    </row>
    <row r="10" spans="1:20" ht="18.75" customHeight="1" x14ac:dyDescent="0.4">
      <c r="A10" s="28" t="s">
        <v>7</v>
      </c>
      <c r="B10" s="22">
        <v>53</v>
      </c>
      <c r="C10" s="23">
        <v>365850</v>
      </c>
      <c r="D10" s="22">
        <v>62</v>
      </c>
      <c r="E10" s="24">
        <v>731701</v>
      </c>
      <c r="F10" s="24">
        <v>0</v>
      </c>
      <c r="G10" s="24">
        <v>0</v>
      </c>
      <c r="H10" s="24">
        <f t="shared" si="0"/>
        <v>115</v>
      </c>
      <c r="I10" s="25">
        <f t="shared" si="1"/>
        <v>1097551</v>
      </c>
      <c r="J10" s="22">
        <v>118</v>
      </c>
      <c r="K10" s="24">
        <v>614267</v>
      </c>
      <c r="L10" s="22">
        <v>126</v>
      </c>
      <c r="M10" s="24">
        <v>1228533</v>
      </c>
      <c r="N10" s="22">
        <f t="shared" si="2"/>
        <v>244</v>
      </c>
      <c r="O10" s="26">
        <f t="shared" si="3"/>
        <v>1842800</v>
      </c>
    </row>
    <row r="11" spans="1:20" ht="18.75" customHeight="1" x14ac:dyDescent="0.4">
      <c r="A11" s="27" t="s">
        <v>8</v>
      </c>
      <c r="B11" s="18">
        <v>47</v>
      </c>
      <c r="C11" s="19">
        <v>370148</v>
      </c>
      <c r="D11" s="18">
        <v>64</v>
      </c>
      <c r="E11" s="19">
        <v>740297</v>
      </c>
      <c r="F11" s="19">
        <v>0</v>
      </c>
      <c r="G11" s="19">
        <v>0</v>
      </c>
      <c r="H11" s="19">
        <f t="shared" si="0"/>
        <v>111</v>
      </c>
      <c r="I11" s="20">
        <f t="shared" si="1"/>
        <v>1110445</v>
      </c>
      <c r="J11" s="18">
        <v>94</v>
      </c>
      <c r="K11" s="19">
        <v>806183</v>
      </c>
      <c r="L11" s="18">
        <v>118</v>
      </c>
      <c r="M11" s="19">
        <v>1612367</v>
      </c>
      <c r="N11" s="18">
        <f t="shared" ref="N11:N16" si="4">SUM(J11,L11)</f>
        <v>212</v>
      </c>
      <c r="O11" s="21">
        <f t="shared" ref="O11:O16" si="5">SUM(K11,M11)</f>
        <v>2418550</v>
      </c>
    </row>
    <row r="12" spans="1:20" ht="18.75" customHeight="1" x14ac:dyDescent="0.4">
      <c r="A12" s="28" t="s">
        <v>9</v>
      </c>
      <c r="B12" s="22">
        <v>68</v>
      </c>
      <c r="C12" s="23">
        <v>851869</v>
      </c>
      <c r="D12" s="22">
        <v>48</v>
      </c>
      <c r="E12" s="24">
        <v>425935</v>
      </c>
      <c r="F12" s="24">
        <v>0</v>
      </c>
      <c r="G12" s="24">
        <v>0</v>
      </c>
      <c r="H12" s="24">
        <f t="shared" si="0"/>
        <v>116</v>
      </c>
      <c r="I12" s="25">
        <f t="shared" si="1"/>
        <v>1277804</v>
      </c>
      <c r="J12" s="22">
        <v>102</v>
      </c>
      <c r="K12" s="24">
        <v>676600</v>
      </c>
      <c r="L12" s="22">
        <v>138</v>
      </c>
      <c r="M12" s="24">
        <v>1353200</v>
      </c>
      <c r="N12" s="22">
        <f t="shared" si="4"/>
        <v>240</v>
      </c>
      <c r="O12" s="26">
        <f t="shared" si="5"/>
        <v>2029800</v>
      </c>
    </row>
    <row r="13" spans="1:20" ht="18.75" customHeight="1" x14ac:dyDescent="0.4">
      <c r="A13" s="27" t="s">
        <v>10</v>
      </c>
      <c r="B13" s="18">
        <v>47</v>
      </c>
      <c r="C13" s="19">
        <v>232313</v>
      </c>
      <c r="D13" s="18">
        <v>58</v>
      </c>
      <c r="E13" s="19">
        <v>464627</v>
      </c>
      <c r="F13" s="19">
        <v>0</v>
      </c>
      <c r="G13" s="19">
        <v>0</v>
      </c>
      <c r="H13" s="19">
        <f t="shared" si="0"/>
        <v>105</v>
      </c>
      <c r="I13" s="20">
        <f t="shared" si="1"/>
        <v>696940</v>
      </c>
      <c r="J13" s="18">
        <v>68</v>
      </c>
      <c r="K13" s="19">
        <v>509877</v>
      </c>
      <c r="L13" s="18">
        <v>82</v>
      </c>
      <c r="M13" s="19">
        <v>1019753</v>
      </c>
      <c r="N13" s="18">
        <f t="shared" si="4"/>
        <v>150</v>
      </c>
      <c r="O13" s="21">
        <f t="shared" si="5"/>
        <v>1529630</v>
      </c>
    </row>
    <row r="14" spans="1:20" ht="18.75" customHeight="1" x14ac:dyDescent="0.4">
      <c r="A14" s="28" t="s">
        <v>80</v>
      </c>
      <c r="B14" s="22">
        <v>47</v>
      </c>
      <c r="C14" s="23">
        <v>297170</v>
      </c>
      <c r="D14" s="22">
        <v>58</v>
      </c>
      <c r="E14" s="24">
        <v>594340</v>
      </c>
      <c r="F14" s="24">
        <v>0</v>
      </c>
      <c r="G14" s="24">
        <v>0</v>
      </c>
      <c r="H14" s="24">
        <f t="shared" si="0"/>
        <v>105</v>
      </c>
      <c r="I14" s="25">
        <f t="shared" si="1"/>
        <v>891510</v>
      </c>
      <c r="J14" s="22">
        <v>98</v>
      </c>
      <c r="K14" s="24">
        <v>401133</v>
      </c>
      <c r="L14" s="22">
        <v>108</v>
      </c>
      <c r="M14" s="24">
        <v>802267</v>
      </c>
      <c r="N14" s="22">
        <f t="shared" si="4"/>
        <v>206</v>
      </c>
      <c r="O14" s="26">
        <f t="shared" si="5"/>
        <v>1203400</v>
      </c>
    </row>
    <row r="15" spans="1:20" ht="18.75" customHeight="1" x14ac:dyDescent="0.4">
      <c r="A15" s="27" t="s">
        <v>12</v>
      </c>
      <c r="B15" s="18">
        <v>46</v>
      </c>
      <c r="C15" s="19">
        <v>321293</v>
      </c>
      <c r="D15" s="18">
        <v>51</v>
      </c>
      <c r="E15" s="19">
        <v>642587</v>
      </c>
      <c r="F15" s="19">
        <v>0</v>
      </c>
      <c r="G15" s="19">
        <v>0</v>
      </c>
      <c r="H15" s="19">
        <f t="shared" si="0"/>
        <v>97</v>
      </c>
      <c r="I15" s="20">
        <f t="shared" si="1"/>
        <v>963880</v>
      </c>
      <c r="J15" s="18">
        <v>85</v>
      </c>
      <c r="K15" s="19">
        <v>398300</v>
      </c>
      <c r="L15" s="18">
        <v>113</v>
      </c>
      <c r="M15" s="19">
        <v>796600</v>
      </c>
      <c r="N15" s="18">
        <f t="shared" si="4"/>
        <v>198</v>
      </c>
      <c r="O15" s="21">
        <f t="shared" si="5"/>
        <v>1194900</v>
      </c>
    </row>
    <row r="16" spans="1:20" ht="18.75" customHeight="1" x14ac:dyDescent="0.4">
      <c r="A16" s="28" t="s">
        <v>13</v>
      </c>
      <c r="B16" s="22">
        <v>38</v>
      </c>
      <c r="C16" s="23">
        <v>255325</v>
      </c>
      <c r="D16" s="22">
        <v>48</v>
      </c>
      <c r="E16" s="24">
        <v>510650</v>
      </c>
      <c r="F16" s="24">
        <v>0</v>
      </c>
      <c r="G16" s="24">
        <v>0</v>
      </c>
      <c r="H16" s="24">
        <f t="shared" si="0"/>
        <v>86</v>
      </c>
      <c r="I16" s="25">
        <f t="shared" si="1"/>
        <v>765975</v>
      </c>
      <c r="J16" s="22">
        <v>33</v>
      </c>
      <c r="K16" s="24">
        <v>122083</v>
      </c>
      <c r="L16" s="22">
        <v>42</v>
      </c>
      <c r="M16" s="24">
        <v>244167</v>
      </c>
      <c r="N16" s="22">
        <f t="shared" si="4"/>
        <v>75</v>
      </c>
      <c r="O16" s="26">
        <f t="shared" si="5"/>
        <v>366250</v>
      </c>
    </row>
    <row r="17" spans="1:15" ht="18.75" customHeight="1" x14ac:dyDescent="0.4">
      <c r="A17" s="29" t="s">
        <v>0</v>
      </c>
      <c r="B17" s="38">
        <f>SUBTOTAL(9,B5:B16)</f>
        <v>740</v>
      </c>
      <c r="C17" s="38">
        <f t="shared" ref="C17:O17" si="6">SUBTOTAL(9,C5:C16)</f>
        <v>4535471</v>
      </c>
      <c r="D17" s="38">
        <f t="shared" si="6"/>
        <v>891</v>
      </c>
      <c r="E17" s="38">
        <f t="shared" si="6"/>
        <v>7693142</v>
      </c>
      <c r="F17" s="38">
        <f t="shared" si="6"/>
        <v>0</v>
      </c>
      <c r="G17" s="38">
        <f t="shared" si="6"/>
        <v>0</v>
      </c>
      <c r="H17" s="38">
        <f t="shared" si="6"/>
        <v>1631</v>
      </c>
      <c r="I17" s="38">
        <f t="shared" si="6"/>
        <v>12228613</v>
      </c>
      <c r="J17" s="38">
        <f t="shared" si="6"/>
        <v>1215</v>
      </c>
      <c r="K17" s="38">
        <f t="shared" si="6"/>
        <v>6627824</v>
      </c>
      <c r="L17" s="38">
        <f t="shared" si="6"/>
        <v>1377</v>
      </c>
      <c r="M17" s="38">
        <f t="shared" si="6"/>
        <v>12234784</v>
      </c>
      <c r="N17" s="38">
        <f t="shared" si="6"/>
        <v>2592</v>
      </c>
      <c r="O17" s="38">
        <f t="shared" si="6"/>
        <v>18862608</v>
      </c>
    </row>
    <row r="18" spans="1:15" ht="63.75" customHeight="1" x14ac:dyDescent="0.4"/>
    <row r="19" spans="1:15" ht="63.75" customHeight="1" x14ac:dyDescent="0.4"/>
    <row r="20" spans="1:15" ht="63.75" customHeight="1" x14ac:dyDescent="0.4"/>
    <row r="21" spans="1:15" ht="42" customHeight="1" x14ac:dyDescent="0.4"/>
    <row r="22" spans="1:15" ht="34.5" customHeight="1" x14ac:dyDescent="0.4"/>
    <row r="26" spans="1:15" ht="22.5" customHeight="1" x14ac:dyDescent="0.4"/>
    <row r="27" spans="1:15" ht="22.5" customHeight="1" x14ac:dyDescent="0.4"/>
    <row r="28" spans="1:15" ht="22.5" customHeight="1" x14ac:dyDescent="0.4"/>
    <row r="29" spans="1:15" ht="22.5" customHeight="1" x14ac:dyDescent="0.4"/>
    <row r="30" spans="1:15" ht="22.5" customHeight="1" x14ac:dyDescent="0.4"/>
    <row r="31" spans="1:15" ht="22.5" customHeight="1" x14ac:dyDescent="0.4"/>
    <row r="32" spans="1:15" ht="22.5" customHeight="1" x14ac:dyDescent="0.4"/>
    <row r="33" ht="22.5" customHeight="1" x14ac:dyDescent="0.4"/>
    <row r="34" ht="22.5" customHeight="1" x14ac:dyDescent="0.4"/>
    <row r="35" ht="22.5" customHeight="1" x14ac:dyDescent="0.4"/>
    <row r="36" ht="22.5" customHeight="1" x14ac:dyDescent="0.4"/>
    <row r="37" ht="22.5" customHeight="1" x14ac:dyDescent="0.4"/>
    <row r="38" ht="22.5" customHeight="1" x14ac:dyDescent="0.4"/>
  </sheetData>
  <autoFilter ref="A2:A17"/>
  <mergeCells count="11">
    <mergeCell ref="N3:O3"/>
    <mergeCell ref="B2:I2"/>
    <mergeCell ref="J2:O2"/>
    <mergeCell ref="A2:A4"/>
    <mergeCell ref="A1:O1"/>
    <mergeCell ref="B3:C3"/>
    <mergeCell ref="D3:E3"/>
    <mergeCell ref="H3:I3"/>
    <mergeCell ref="J3:K3"/>
    <mergeCell ref="L3:M3"/>
    <mergeCell ref="F3:G3"/>
  </mergeCells>
  <phoneticPr fontId="1" type="noConversion"/>
  <printOptions horizontalCentered="1" verticalCentered="1"/>
  <pageMargins left="0" right="0" top="0.75" bottom="0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1"/>
  <sheetViews>
    <sheetView rightToLeft="1" topLeftCell="H1" zoomScale="93" zoomScaleNormal="93" workbookViewId="0">
      <selection activeCell="Y15" sqref="Y15"/>
    </sheetView>
  </sheetViews>
  <sheetFormatPr defaultColWidth="9.140625" defaultRowHeight="15.75" x14ac:dyDescent="0.4"/>
  <cols>
    <col min="1" max="1" width="4.5703125" style="2" customWidth="1"/>
    <col min="2" max="2" width="10.140625" style="2" customWidth="1"/>
    <col min="3" max="3" width="11" style="2" customWidth="1"/>
    <col min="4" max="4" width="14.5703125" style="2" customWidth="1"/>
    <col min="5" max="5" width="11" style="2" customWidth="1"/>
    <col min="6" max="6" width="14.5703125" style="2" customWidth="1"/>
    <col min="7" max="7" width="11" style="2" customWidth="1"/>
    <col min="8" max="8" width="14.5703125" style="2" customWidth="1"/>
    <col min="9" max="9" width="11" style="2" customWidth="1"/>
    <col min="10" max="10" width="14.5703125" style="2" customWidth="1"/>
    <col min="11" max="11" width="11" style="2" customWidth="1"/>
    <col min="12" max="12" width="14.5703125" style="2" customWidth="1"/>
    <col min="13" max="14" width="9.140625" style="2"/>
    <col min="15" max="15" width="12.140625" style="2" customWidth="1"/>
    <col min="16" max="16" width="13.7109375" style="2" customWidth="1"/>
    <col min="17" max="17" width="12.140625" style="2" customWidth="1"/>
    <col min="18" max="18" width="13.7109375" style="2" customWidth="1"/>
    <col min="19" max="19" width="12.140625" style="2" customWidth="1"/>
    <col min="20" max="20" width="12.42578125" style="2" customWidth="1"/>
    <col min="21" max="21" width="12.140625" style="2" customWidth="1"/>
    <col min="22" max="22" width="12.28515625" style="2" customWidth="1"/>
    <col min="23" max="23" width="8.28515625" style="2" customWidth="1"/>
    <col min="24" max="24" width="9.85546875" style="2" customWidth="1"/>
    <col min="25" max="25" width="10.85546875" style="2" customWidth="1"/>
    <col min="26" max="26" width="12.7109375" style="2" customWidth="1"/>
    <col min="27" max="16384" width="9.140625" style="2"/>
  </cols>
  <sheetData>
    <row r="1" spans="2:26" ht="36.75" customHeight="1" x14ac:dyDescent="0.4">
      <c r="B1" s="85" t="s">
        <v>84</v>
      </c>
      <c r="C1" s="85"/>
      <c r="D1" s="85"/>
      <c r="E1" s="85"/>
      <c r="F1" s="85"/>
      <c r="G1" s="85"/>
      <c r="H1" s="85"/>
      <c r="I1" s="85"/>
      <c r="J1" s="85"/>
      <c r="K1" s="85"/>
      <c r="L1" s="85"/>
      <c r="N1" s="85" t="s">
        <v>85</v>
      </c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2:26" ht="52.5" customHeight="1" x14ac:dyDescent="0.4">
      <c r="B2" s="86" t="s">
        <v>27</v>
      </c>
      <c r="C2" s="88" t="s">
        <v>14</v>
      </c>
      <c r="D2" s="88"/>
      <c r="E2" s="89" t="s">
        <v>15</v>
      </c>
      <c r="F2" s="89"/>
      <c r="G2" s="89" t="s">
        <v>24</v>
      </c>
      <c r="H2" s="89"/>
      <c r="I2" s="89" t="s">
        <v>25</v>
      </c>
      <c r="J2" s="89"/>
      <c r="K2" s="89" t="s">
        <v>26</v>
      </c>
      <c r="L2" s="90"/>
      <c r="N2" s="86" t="s">
        <v>27</v>
      </c>
      <c r="O2" s="88" t="s">
        <v>16</v>
      </c>
      <c r="P2" s="88"/>
      <c r="Q2" s="89" t="s">
        <v>17</v>
      </c>
      <c r="R2" s="89"/>
      <c r="S2" s="89" t="s">
        <v>18</v>
      </c>
      <c r="T2" s="89"/>
      <c r="U2" s="89" t="s">
        <v>64</v>
      </c>
      <c r="V2" s="89"/>
      <c r="W2" s="91" t="s">
        <v>76</v>
      </c>
      <c r="X2" s="91"/>
      <c r="Y2" s="91" t="s">
        <v>26</v>
      </c>
      <c r="Z2" s="92"/>
    </row>
    <row r="3" spans="2:26" ht="33" customHeight="1" x14ac:dyDescent="0.4">
      <c r="B3" s="87"/>
      <c r="C3" s="49" t="s">
        <v>1</v>
      </c>
      <c r="D3" s="50" t="s">
        <v>55</v>
      </c>
      <c r="E3" s="49" t="s">
        <v>1</v>
      </c>
      <c r="F3" s="50" t="s">
        <v>55</v>
      </c>
      <c r="G3" s="49" t="s">
        <v>1</v>
      </c>
      <c r="H3" s="50" t="s">
        <v>55</v>
      </c>
      <c r="I3" s="49" t="s">
        <v>1</v>
      </c>
      <c r="J3" s="50" t="s">
        <v>55</v>
      </c>
      <c r="K3" s="49" t="s">
        <v>1</v>
      </c>
      <c r="L3" s="51" t="s">
        <v>55</v>
      </c>
      <c r="N3" s="87"/>
      <c r="O3" s="52" t="s">
        <v>82</v>
      </c>
      <c r="P3" s="52" t="s">
        <v>59</v>
      </c>
      <c r="Q3" s="52" t="s">
        <v>65</v>
      </c>
      <c r="R3" s="52" t="s">
        <v>59</v>
      </c>
      <c r="S3" s="52" t="s">
        <v>72</v>
      </c>
      <c r="T3" s="52" t="s">
        <v>59</v>
      </c>
      <c r="U3" s="50" t="s">
        <v>58</v>
      </c>
      <c r="V3" s="52" t="s">
        <v>59</v>
      </c>
      <c r="W3" s="50" t="s">
        <v>77</v>
      </c>
      <c r="X3" s="50" t="s">
        <v>59</v>
      </c>
      <c r="Y3" s="50" t="s">
        <v>58</v>
      </c>
      <c r="Z3" s="53" t="s">
        <v>59</v>
      </c>
    </row>
    <row r="4" spans="2:26" ht="24.75" customHeight="1" x14ac:dyDescent="0.4">
      <c r="B4" s="30" t="s">
        <v>2</v>
      </c>
      <c r="C4" s="34">
        <v>79</v>
      </c>
      <c r="D4" s="34">
        <v>3000</v>
      </c>
      <c r="E4" s="34">
        <v>0</v>
      </c>
      <c r="F4" s="34">
        <v>0</v>
      </c>
      <c r="G4" s="34">
        <v>72</v>
      </c>
      <c r="H4" s="34">
        <v>133300</v>
      </c>
      <c r="I4" s="34">
        <v>25</v>
      </c>
      <c r="J4" s="34">
        <v>25000</v>
      </c>
      <c r="K4" s="34">
        <f>SUM(I4,G4,E4,C4)</f>
        <v>176</v>
      </c>
      <c r="L4" s="35">
        <f>SUM(J4,H4,F4,D4)</f>
        <v>161300</v>
      </c>
      <c r="N4" s="30" t="s">
        <v>2</v>
      </c>
      <c r="O4" s="34">
        <v>90</v>
      </c>
      <c r="P4" s="34">
        <v>27000</v>
      </c>
      <c r="Q4" s="34">
        <v>166</v>
      </c>
      <c r="R4" s="34">
        <v>20000</v>
      </c>
      <c r="S4" s="34">
        <v>9530</v>
      </c>
      <c r="T4" s="34">
        <v>573510</v>
      </c>
      <c r="U4" s="34">
        <v>820</v>
      </c>
      <c r="V4" s="34">
        <v>98400</v>
      </c>
      <c r="W4" s="34"/>
      <c r="X4" s="34"/>
      <c r="Y4" s="34"/>
      <c r="Z4" s="35">
        <f>SUM(P4,R4,T4,V4,X4)</f>
        <v>718910</v>
      </c>
    </row>
    <row r="5" spans="2:26" ht="24.75" customHeight="1" x14ac:dyDescent="0.4">
      <c r="B5" s="31" t="s">
        <v>3</v>
      </c>
      <c r="C5" s="36">
        <v>91</v>
      </c>
      <c r="D5" s="36">
        <v>5000</v>
      </c>
      <c r="E5" s="36">
        <v>66</v>
      </c>
      <c r="F5" s="36">
        <v>5000</v>
      </c>
      <c r="G5" s="36">
        <v>89</v>
      </c>
      <c r="H5" s="36">
        <v>120000</v>
      </c>
      <c r="I5" s="36">
        <v>51</v>
      </c>
      <c r="J5" s="36">
        <v>20000</v>
      </c>
      <c r="K5" s="36">
        <f t="shared" ref="K5:K9" si="0">SUM(I5,G5,E5,C5)</f>
        <v>297</v>
      </c>
      <c r="L5" s="37">
        <f t="shared" ref="L5:L9" si="1">SUM(J5,H5,F5,D5)</f>
        <v>150000</v>
      </c>
      <c r="N5" s="31" t="s">
        <v>3</v>
      </c>
      <c r="O5" s="36">
        <v>90</v>
      </c>
      <c r="P5" s="36">
        <v>22500</v>
      </c>
      <c r="Q5" s="36">
        <v>610</v>
      </c>
      <c r="R5" s="36">
        <v>24000</v>
      </c>
      <c r="S5" s="36">
        <v>10000</v>
      </c>
      <c r="T5" s="36">
        <v>800000</v>
      </c>
      <c r="U5" s="36">
        <v>1346</v>
      </c>
      <c r="V5" s="36">
        <v>161520</v>
      </c>
      <c r="W5" s="36"/>
      <c r="X5" s="36"/>
      <c r="Y5" s="36"/>
      <c r="Z5" s="37">
        <f t="shared" ref="Z5:Z15" si="2">SUM(P5,R5,T5,V5,X5)</f>
        <v>1008020</v>
      </c>
    </row>
    <row r="6" spans="2:26" ht="24.75" customHeight="1" x14ac:dyDescent="0.4">
      <c r="B6" s="30" t="s">
        <v>4</v>
      </c>
      <c r="C6" s="34">
        <v>60</v>
      </c>
      <c r="D6" s="34">
        <v>8950</v>
      </c>
      <c r="E6" s="34">
        <v>130</v>
      </c>
      <c r="F6" s="34">
        <v>6400</v>
      </c>
      <c r="G6" s="34">
        <v>156</v>
      </c>
      <c r="H6" s="34">
        <v>36750</v>
      </c>
      <c r="I6" s="34">
        <v>100</v>
      </c>
      <c r="J6" s="34">
        <v>30000</v>
      </c>
      <c r="K6" s="34">
        <f t="shared" si="0"/>
        <v>446</v>
      </c>
      <c r="L6" s="35">
        <f t="shared" si="1"/>
        <v>82100</v>
      </c>
      <c r="N6" s="30" t="s">
        <v>4</v>
      </c>
      <c r="O6" s="34">
        <v>140</v>
      </c>
      <c r="P6" s="34">
        <v>42000</v>
      </c>
      <c r="Q6" s="34">
        <v>30</v>
      </c>
      <c r="R6" s="34">
        <v>3600</v>
      </c>
      <c r="S6" s="34">
        <v>2817</v>
      </c>
      <c r="T6" s="34">
        <v>169020</v>
      </c>
      <c r="U6" s="34">
        <v>2147</v>
      </c>
      <c r="V6" s="34">
        <v>377640</v>
      </c>
      <c r="W6" s="34"/>
      <c r="X6" s="34"/>
      <c r="Y6" s="34"/>
      <c r="Z6" s="35">
        <f t="shared" si="2"/>
        <v>592260</v>
      </c>
    </row>
    <row r="7" spans="2:26" ht="24.75" customHeight="1" x14ac:dyDescent="0.4">
      <c r="B7" s="31" t="s">
        <v>5</v>
      </c>
      <c r="C7" s="36">
        <v>226</v>
      </c>
      <c r="D7" s="36">
        <v>6955</v>
      </c>
      <c r="E7" s="36">
        <v>0</v>
      </c>
      <c r="F7" s="36">
        <v>0</v>
      </c>
      <c r="G7" s="36">
        <v>161</v>
      </c>
      <c r="H7" s="36">
        <v>260000</v>
      </c>
      <c r="I7" s="36">
        <v>30</v>
      </c>
      <c r="J7" s="36">
        <v>15000</v>
      </c>
      <c r="K7" s="36">
        <f t="shared" si="0"/>
        <v>417</v>
      </c>
      <c r="L7" s="37">
        <f t="shared" si="1"/>
        <v>281955</v>
      </c>
      <c r="N7" s="31" t="s">
        <v>5</v>
      </c>
      <c r="O7" s="36">
        <v>130</v>
      </c>
      <c r="P7" s="36">
        <v>32000</v>
      </c>
      <c r="Q7" s="36">
        <v>0</v>
      </c>
      <c r="R7" s="36">
        <v>0</v>
      </c>
      <c r="S7" s="36">
        <v>0</v>
      </c>
      <c r="T7" s="36">
        <v>0</v>
      </c>
      <c r="U7" s="36">
        <v>1042</v>
      </c>
      <c r="V7" s="36">
        <v>10904</v>
      </c>
      <c r="W7" s="36">
        <v>55000</v>
      </c>
      <c r="X7" s="36">
        <v>1177000</v>
      </c>
      <c r="Y7" s="36"/>
      <c r="Z7" s="37">
        <f t="shared" si="2"/>
        <v>1219904</v>
      </c>
    </row>
    <row r="8" spans="2:26" ht="24.75" customHeight="1" x14ac:dyDescent="0.4">
      <c r="B8" s="30" t="s">
        <v>6</v>
      </c>
      <c r="C8" s="34">
        <v>50</v>
      </c>
      <c r="D8" s="34">
        <v>2500</v>
      </c>
      <c r="E8" s="34">
        <v>0</v>
      </c>
      <c r="F8" s="34">
        <v>0</v>
      </c>
      <c r="G8" s="34">
        <v>27</v>
      </c>
      <c r="H8" s="34">
        <v>415000</v>
      </c>
      <c r="I8" s="34">
        <v>50</v>
      </c>
      <c r="J8" s="34">
        <v>15000</v>
      </c>
      <c r="K8" s="34">
        <f t="shared" si="0"/>
        <v>127</v>
      </c>
      <c r="L8" s="35">
        <f t="shared" si="1"/>
        <v>432500</v>
      </c>
      <c r="N8" s="30" t="s">
        <v>6</v>
      </c>
      <c r="O8" s="34">
        <v>106</v>
      </c>
      <c r="P8" s="34">
        <v>31800</v>
      </c>
      <c r="Q8" s="34"/>
      <c r="R8" s="34"/>
      <c r="S8" s="34">
        <v>3393</v>
      </c>
      <c r="T8" s="34">
        <v>202000</v>
      </c>
      <c r="U8" s="34">
        <v>1583</v>
      </c>
      <c r="V8" s="34">
        <v>103320</v>
      </c>
      <c r="W8" s="34">
        <v>45600</v>
      </c>
      <c r="X8" s="34">
        <v>980000</v>
      </c>
      <c r="Y8" s="34"/>
      <c r="Z8" s="35">
        <f t="shared" si="2"/>
        <v>1317120</v>
      </c>
    </row>
    <row r="9" spans="2:26" ht="24.75" customHeight="1" x14ac:dyDescent="0.4">
      <c r="B9" s="31" t="s">
        <v>7</v>
      </c>
      <c r="C9" s="36">
        <v>147</v>
      </c>
      <c r="D9" s="36">
        <v>1000</v>
      </c>
      <c r="E9" s="36">
        <v>5</v>
      </c>
      <c r="F9" s="36">
        <v>2000</v>
      </c>
      <c r="G9" s="36">
        <v>23</v>
      </c>
      <c r="H9" s="36">
        <v>28750</v>
      </c>
      <c r="I9" s="36">
        <v>30</v>
      </c>
      <c r="J9" s="36">
        <v>2000</v>
      </c>
      <c r="K9" s="36">
        <f t="shared" si="0"/>
        <v>205</v>
      </c>
      <c r="L9" s="37">
        <f t="shared" si="1"/>
        <v>33750</v>
      </c>
      <c r="N9" s="31" t="s">
        <v>7</v>
      </c>
      <c r="O9" s="36">
        <v>130</v>
      </c>
      <c r="P9" s="36">
        <v>36000</v>
      </c>
      <c r="Q9" s="36">
        <v>45950</v>
      </c>
      <c r="R9" s="36">
        <v>987925</v>
      </c>
      <c r="S9" s="36">
        <v>1275</v>
      </c>
      <c r="T9" s="36">
        <v>102000</v>
      </c>
      <c r="U9" s="36">
        <v>1411</v>
      </c>
      <c r="V9" s="36">
        <v>16932</v>
      </c>
      <c r="W9" s="36">
        <v>45490</v>
      </c>
      <c r="X9" s="36">
        <v>987925</v>
      </c>
      <c r="Y9" s="36"/>
      <c r="Z9" s="37">
        <f t="shared" si="2"/>
        <v>2130782</v>
      </c>
    </row>
    <row r="10" spans="2:26" ht="24.75" customHeight="1" x14ac:dyDescent="0.4">
      <c r="B10" s="30" t="s">
        <v>8</v>
      </c>
      <c r="C10" s="34">
        <v>127</v>
      </c>
      <c r="D10" s="34">
        <v>6350</v>
      </c>
      <c r="E10" s="34">
        <v>20</v>
      </c>
      <c r="F10" s="34">
        <v>20000</v>
      </c>
      <c r="G10" s="34">
        <v>154</v>
      </c>
      <c r="H10" s="34">
        <v>79290</v>
      </c>
      <c r="I10" s="34">
        <v>100</v>
      </c>
      <c r="J10" s="34">
        <v>50000</v>
      </c>
      <c r="K10" s="34">
        <f t="shared" ref="K10:K15" si="3">SUM(I10,G10,E10,C10)</f>
        <v>401</v>
      </c>
      <c r="L10" s="35">
        <f t="shared" ref="L10:L15" si="4">SUM(J10,H10,F10,D10)</f>
        <v>155640</v>
      </c>
      <c r="N10" s="30" t="s">
        <v>8</v>
      </c>
      <c r="O10" s="34">
        <v>150</v>
      </c>
      <c r="P10" s="34">
        <v>45000</v>
      </c>
      <c r="Q10" s="34">
        <v>0</v>
      </c>
      <c r="R10" s="34">
        <v>0</v>
      </c>
      <c r="S10" s="34">
        <v>560</v>
      </c>
      <c r="T10" s="34">
        <v>33600</v>
      </c>
      <c r="U10" s="34">
        <v>2242</v>
      </c>
      <c r="V10" s="34">
        <v>269040</v>
      </c>
      <c r="W10" s="34">
        <v>57500</v>
      </c>
      <c r="X10" s="34">
        <v>1236250</v>
      </c>
      <c r="Y10" s="34"/>
      <c r="Z10" s="35">
        <f t="shared" si="2"/>
        <v>1583890</v>
      </c>
    </row>
    <row r="11" spans="2:26" ht="24.75" customHeight="1" x14ac:dyDescent="0.4">
      <c r="B11" s="32" t="s">
        <v>9</v>
      </c>
      <c r="C11" s="36">
        <v>181</v>
      </c>
      <c r="D11" s="36">
        <v>9050</v>
      </c>
      <c r="E11" s="36">
        <v>4</v>
      </c>
      <c r="F11" s="36">
        <v>40000</v>
      </c>
      <c r="G11" s="36">
        <v>101</v>
      </c>
      <c r="H11" s="36">
        <v>67420</v>
      </c>
      <c r="I11" s="36">
        <v>40</v>
      </c>
      <c r="J11" s="36">
        <v>20000</v>
      </c>
      <c r="K11" s="36">
        <f t="shared" si="3"/>
        <v>326</v>
      </c>
      <c r="L11" s="37">
        <f t="shared" si="4"/>
        <v>136470</v>
      </c>
      <c r="N11" s="32" t="s">
        <v>9</v>
      </c>
      <c r="O11" s="36">
        <v>200</v>
      </c>
      <c r="P11" s="36">
        <v>60000</v>
      </c>
      <c r="Q11" s="36">
        <v>0</v>
      </c>
      <c r="R11" s="36">
        <v>0</v>
      </c>
      <c r="S11" s="36">
        <v>40000</v>
      </c>
      <c r="T11" s="36">
        <v>2400000</v>
      </c>
      <c r="U11" s="36">
        <v>3641</v>
      </c>
      <c r="V11" s="36">
        <v>436920</v>
      </c>
      <c r="W11" s="36">
        <v>16279</v>
      </c>
      <c r="X11" s="36">
        <v>35000</v>
      </c>
      <c r="Y11" s="36"/>
      <c r="Z11" s="37">
        <f t="shared" si="2"/>
        <v>2931920</v>
      </c>
    </row>
    <row r="12" spans="2:26" ht="24.75" customHeight="1" x14ac:dyDescent="0.4">
      <c r="B12" s="30" t="s">
        <v>10</v>
      </c>
      <c r="C12" s="34">
        <v>181</v>
      </c>
      <c r="D12" s="34">
        <v>9050</v>
      </c>
      <c r="E12" s="34">
        <v>4</v>
      </c>
      <c r="F12" s="34">
        <v>10000</v>
      </c>
      <c r="G12" s="34">
        <v>101</v>
      </c>
      <c r="H12" s="34">
        <v>67420</v>
      </c>
      <c r="I12" s="34">
        <v>50</v>
      </c>
      <c r="J12" s="34">
        <v>25000</v>
      </c>
      <c r="K12" s="34">
        <f t="shared" si="3"/>
        <v>336</v>
      </c>
      <c r="L12" s="35">
        <f t="shared" si="4"/>
        <v>111470</v>
      </c>
      <c r="N12" s="30" t="s">
        <v>10</v>
      </c>
      <c r="O12" s="34">
        <v>220</v>
      </c>
      <c r="P12" s="34">
        <v>66000</v>
      </c>
      <c r="Q12" s="34">
        <v>0</v>
      </c>
      <c r="R12" s="34">
        <v>0</v>
      </c>
      <c r="S12" s="34">
        <v>18186</v>
      </c>
      <c r="T12" s="34">
        <v>1091160</v>
      </c>
      <c r="U12" s="34">
        <v>1269</v>
      </c>
      <c r="V12" s="34">
        <v>152280</v>
      </c>
      <c r="W12" s="34">
        <v>0</v>
      </c>
      <c r="X12" s="34">
        <v>0</v>
      </c>
      <c r="Y12" s="34"/>
      <c r="Z12" s="35">
        <f t="shared" si="2"/>
        <v>1309440</v>
      </c>
    </row>
    <row r="13" spans="2:26" ht="24.75" customHeight="1" x14ac:dyDescent="0.4">
      <c r="B13" s="32" t="s">
        <v>80</v>
      </c>
      <c r="C13" s="36">
        <v>181</v>
      </c>
      <c r="D13" s="36">
        <v>9050</v>
      </c>
      <c r="E13" s="36">
        <v>5</v>
      </c>
      <c r="F13" s="36">
        <v>3000</v>
      </c>
      <c r="G13" s="36">
        <v>55</v>
      </c>
      <c r="H13" s="36">
        <v>16920</v>
      </c>
      <c r="I13" s="36">
        <v>20</v>
      </c>
      <c r="J13" s="36">
        <v>2000</v>
      </c>
      <c r="K13" s="36">
        <f t="shared" si="3"/>
        <v>261</v>
      </c>
      <c r="L13" s="37">
        <f t="shared" si="4"/>
        <v>30970</v>
      </c>
      <c r="N13" s="32" t="s">
        <v>80</v>
      </c>
      <c r="O13" s="36">
        <v>108</v>
      </c>
      <c r="P13" s="36">
        <v>43200</v>
      </c>
      <c r="Q13" s="36">
        <v>0</v>
      </c>
      <c r="R13" s="36">
        <v>0</v>
      </c>
      <c r="S13" s="36">
        <v>8227</v>
      </c>
      <c r="T13" s="36">
        <v>656207</v>
      </c>
      <c r="U13" s="36">
        <v>2177</v>
      </c>
      <c r="V13" s="36">
        <v>261240</v>
      </c>
      <c r="W13" s="36">
        <v>0</v>
      </c>
      <c r="X13" s="36">
        <v>0</v>
      </c>
      <c r="Y13" s="36"/>
      <c r="Z13" s="37">
        <f t="shared" si="2"/>
        <v>960647</v>
      </c>
    </row>
    <row r="14" spans="2:26" ht="24.75" customHeight="1" x14ac:dyDescent="0.4">
      <c r="B14" s="30" t="s">
        <v>12</v>
      </c>
      <c r="C14" s="34">
        <v>160</v>
      </c>
      <c r="D14" s="34">
        <v>8000</v>
      </c>
      <c r="E14" s="34">
        <v>3</v>
      </c>
      <c r="F14" s="34">
        <v>3000</v>
      </c>
      <c r="G14" s="34">
        <v>32</v>
      </c>
      <c r="H14" s="34">
        <v>39500</v>
      </c>
      <c r="I14" s="34">
        <v>40</v>
      </c>
      <c r="J14" s="34">
        <v>8000</v>
      </c>
      <c r="K14" s="34">
        <f t="shared" si="3"/>
        <v>235</v>
      </c>
      <c r="L14" s="35">
        <f t="shared" si="4"/>
        <v>58500</v>
      </c>
      <c r="N14" s="30" t="s">
        <v>12</v>
      </c>
      <c r="O14" s="34">
        <v>120</v>
      </c>
      <c r="P14" s="34">
        <v>42000</v>
      </c>
      <c r="Q14" s="34">
        <v>0</v>
      </c>
      <c r="R14" s="34">
        <v>0</v>
      </c>
      <c r="S14" s="34">
        <v>1128</v>
      </c>
      <c r="T14" s="34">
        <v>67116</v>
      </c>
      <c r="U14" s="34">
        <v>916</v>
      </c>
      <c r="V14" s="34">
        <v>79560</v>
      </c>
      <c r="W14" s="34">
        <v>0</v>
      </c>
      <c r="X14" s="34">
        <v>0</v>
      </c>
      <c r="Y14" s="34"/>
      <c r="Z14" s="35">
        <f t="shared" si="2"/>
        <v>188676</v>
      </c>
    </row>
    <row r="15" spans="2:26" ht="24.75" customHeight="1" x14ac:dyDescent="0.4">
      <c r="B15" s="32" t="s">
        <v>13</v>
      </c>
      <c r="C15" s="36">
        <v>170</v>
      </c>
      <c r="D15" s="36">
        <v>8500</v>
      </c>
      <c r="E15" s="36">
        <v>3</v>
      </c>
      <c r="F15" s="36">
        <v>45000</v>
      </c>
      <c r="G15" s="36">
        <v>40</v>
      </c>
      <c r="H15" s="36">
        <v>43500</v>
      </c>
      <c r="I15" s="36">
        <v>50</v>
      </c>
      <c r="J15" s="36">
        <v>15000</v>
      </c>
      <c r="K15" s="36">
        <f t="shared" si="3"/>
        <v>263</v>
      </c>
      <c r="L15" s="37">
        <f t="shared" si="4"/>
        <v>112000</v>
      </c>
      <c r="N15" s="32" t="s">
        <v>13</v>
      </c>
      <c r="O15" s="36">
        <v>110</v>
      </c>
      <c r="P15" s="36">
        <v>44000</v>
      </c>
      <c r="Q15" s="36">
        <v>0</v>
      </c>
      <c r="R15" s="36">
        <v>0</v>
      </c>
      <c r="S15" s="36">
        <v>0</v>
      </c>
      <c r="T15" s="36">
        <v>0</v>
      </c>
      <c r="U15" s="36">
        <v>1257</v>
      </c>
      <c r="V15" s="36">
        <v>150840</v>
      </c>
      <c r="W15" s="36">
        <v>470</v>
      </c>
      <c r="X15" s="36">
        <v>56400</v>
      </c>
      <c r="Y15" s="36"/>
      <c r="Z15" s="37">
        <f t="shared" si="2"/>
        <v>251240</v>
      </c>
    </row>
    <row r="16" spans="2:26" ht="24.75" customHeight="1" x14ac:dyDescent="0.4">
      <c r="B16" s="33" t="s">
        <v>0</v>
      </c>
      <c r="C16" s="38">
        <f>SUBTOTAL(9,C4:C15)</f>
        <v>1653</v>
      </c>
      <c r="D16" s="38">
        <f t="shared" ref="D16:L16" si="5">SUBTOTAL(9,D4:D15)</f>
        <v>77405</v>
      </c>
      <c r="E16" s="38">
        <f t="shared" si="5"/>
        <v>240</v>
      </c>
      <c r="F16" s="38">
        <f t="shared" si="5"/>
        <v>134400</v>
      </c>
      <c r="G16" s="38">
        <f t="shared" si="5"/>
        <v>1011</v>
      </c>
      <c r="H16" s="38">
        <f t="shared" si="5"/>
        <v>1307850</v>
      </c>
      <c r="I16" s="38">
        <f t="shared" si="5"/>
        <v>586</v>
      </c>
      <c r="J16" s="38">
        <f t="shared" si="5"/>
        <v>227000</v>
      </c>
      <c r="K16" s="38">
        <f t="shared" si="5"/>
        <v>3490</v>
      </c>
      <c r="L16" s="38">
        <f t="shared" si="5"/>
        <v>1746655</v>
      </c>
      <c r="N16" s="33" t="s">
        <v>0</v>
      </c>
      <c r="O16" s="38">
        <f>SUBTOTAL(9,O4:O15)</f>
        <v>1594</v>
      </c>
      <c r="P16" s="38">
        <f t="shared" ref="P16:Z16" si="6">SUBTOTAL(9,P4:P15)</f>
        <v>491500</v>
      </c>
      <c r="Q16" s="38">
        <f t="shared" si="6"/>
        <v>46756</v>
      </c>
      <c r="R16" s="38">
        <f t="shared" si="6"/>
        <v>1035525</v>
      </c>
      <c r="S16" s="38">
        <f t="shared" si="6"/>
        <v>95116</v>
      </c>
      <c r="T16" s="38">
        <f t="shared" si="6"/>
        <v>6094613</v>
      </c>
      <c r="U16" s="38">
        <f t="shared" si="6"/>
        <v>19851</v>
      </c>
      <c r="V16" s="38">
        <f t="shared" si="6"/>
        <v>2118596</v>
      </c>
      <c r="W16" s="38">
        <f t="shared" si="6"/>
        <v>220339</v>
      </c>
      <c r="X16" s="38">
        <f t="shared" si="6"/>
        <v>4472575</v>
      </c>
      <c r="Y16" s="38">
        <f t="shared" si="6"/>
        <v>0</v>
      </c>
      <c r="Z16" s="38">
        <f t="shared" si="6"/>
        <v>14212809</v>
      </c>
    </row>
    <row r="17" spans="2:13" x14ac:dyDescent="0.4">
      <c r="B17" s="4"/>
      <c r="C17" s="4"/>
      <c r="D17" s="4"/>
      <c r="E17" s="4"/>
      <c r="F17" s="4"/>
      <c r="G17" s="4"/>
      <c r="H17" s="4"/>
      <c r="I17" s="4"/>
      <c r="J17" s="4"/>
      <c r="K17" s="5"/>
      <c r="L17" s="5"/>
      <c r="M17" s="5"/>
    </row>
    <row r="18" spans="2:13" x14ac:dyDescent="0.4">
      <c r="K18" s="5"/>
      <c r="L18" s="5"/>
      <c r="M18" s="5"/>
    </row>
    <row r="19" spans="2:13" ht="29.25" customHeight="1" x14ac:dyDescent="0.4">
      <c r="K19" s="5"/>
      <c r="L19" s="5"/>
      <c r="M19" s="5"/>
    </row>
    <row r="20" spans="2:13" ht="21" customHeight="1" x14ac:dyDescent="0.4">
      <c r="K20" s="5"/>
      <c r="L20" s="5"/>
      <c r="M20" s="5"/>
    </row>
    <row r="21" spans="2:13" ht="21" customHeight="1" x14ac:dyDescent="0.4">
      <c r="K21" s="5"/>
      <c r="L21" s="5"/>
      <c r="M21" s="5"/>
    </row>
  </sheetData>
  <autoFilter ref="B2:B16"/>
  <mergeCells count="15">
    <mergeCell ref="N1:Z1"/>
    <mergeCell ref="N2:N3"/>
    <mergeCell ref="O2:P2"/>
    <mergeCell ref="Q2:R2"/>
    <mergeCell ref="S2:T2"/>
    <mergeCell ref="U2:V2"/>
    <mergeCell ref="W2:X2"/>
    <mergeCell ref="Y2:Z2"/>
    <mergeCell ref="B1:L1"/>
    <mergeCell ref="B2:B3"/>
    <mergeCell ref="C2:D2"/>
    <mergeCell ref="E2:F2"/>
    <mergeCell ref="G2:H2"/>
    <mergeCell ref="I2:J2"/>
    <mergeCell ref="K2:L2"/>
  </mergeCells>
  <phoneticPr fontId="1" type="noConversion"/>
  <printOptions horizontalCentered="1" verticalCentered="1"/>
  <pageMargins left="0" right="0" top="0.75" bottom="0" header="0" footer="0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rightToLeft="1" topLeftCell="A34" zoomScale="89" zoomScaleNormal="89" workbookViewId="0">
      <selection activeCell="P45" sqref="P45"/>
    </sheetView>
  </sheetViews>
  <sheetFormatPr defaultColWidth="9.140625" defaultRowHeight="15.75" x14ac:dyDescent="0.4"/>
  <cols>
    <col min="1" max="1" width="10.5703125" style="2" customWidth="1"/>
    <col min="2" max="3" width="13.42578125" style="2" customWidth="1"/>
    <col min="4" max="5" width="13.5703125" style="2" customWidth="1"/>
    <col min="6" max="6" width="12.140625" style="2" customWidth="1"/>
    <col min="7" max="7" width="13.28515625" style="2" customWidth="1"/>
    <col min="8" max="8" width="13.85546875" style="2" customWidth="1"/>
    <col min="9" max="9" width="13.7109375" style="2" customWidth="1"/>
    <col min="10" max="12" width="10.42578125" style="2" customWidth="1"/>
    <col min="13" max="13" width="8.28515625" style="2" customWidth="1"/>
    <col min="14" max="14" width="9.140625" style="2"/>
    <col min="15" max="15" width="10" style="2" customWidth="1"/>
    <col min="16" max="16" width="14.28515625" style="2" customWidth="1"/>
    <col min="17" max="17" width="12.5703125" style="2" customWidth="1"/>
    <col min="18" max="18" width="13.28515625" style="2" customWidth="1"/>
    <col min="19" max="19" width="10" style="2" customWidth="1"/>
    <col min="20" max="20" width="13.28515625" style="2" customWidth="1"/>
    <col min="21" max="21" width="11.85546875" style="2" customWidth="1"/>
    <col min="22" max="22" width="13.28515625" style="2" customWidth="1"/>
    <col min="23" max="23" width="10.5703125" style="2" customWidth="1"/>
    <col min="24" max="24" width="13.85546875" style="2" customWidth="1"/>
    <col min="25" max="16384" width="9.140625" style="2"/>
  </cols>
  <sheetData>
    <row r="1" spans="1:24" ht="29.25" customHeight="1" x14ac:dyDescent="0.4">
      <c r="A1" s="85" t="s">
        <v>86</v>
      </c>
      <c r="B1" s="85"/>
      <c r="C1" s="85"/>
      <c r="D1" s="85"/>
      <c r="E1" s="85"/>
      <c r="F1" s="85"/>
      <c r="G1" s="85"/>
      <c r="H1" s="85"/>
      <c r="I1" s="85"/>
      <c r="J1" s="17"/>
      <c r="K1" s="17"/>
      <c r="L1" s="17"/>
      <c r="M1" s="17"/>
      <c r="N1" s="93" t="s">
        <v>87</v>
      </c>
      <c r="O1" s="94"/>
      <c r="P1" s="94"/>
      <c r="Q1" s="94"/>
      <c r="R1" s="94"/>
      <c r="S1" s="94"/>
      <c r="T1" s="94"/>
      <c r="U1" s="94"/>
      <c r="V1" s="94"/>
      <c r="W1" s="94"/>
      <c r="X1" s="95"/>
    </row>
    <row r="2" spans="1:24" ht="43.5" customHeight="1" x14ac:dyDescent="0.4">
      <c r="A2" s="86" t="s">
        <v>27</v>
      </c>
      <c r="B2" s="88" t="s">
        <v>19</v>
      </c>
      <c r="C2" s="88"/>
      <c r="D2" s="88" t="s">
        <v>20</v>
      </c>
      <c r="E2" s="88"/>
      <c r="F2" s="88" t="s">
        <v>23</v>
      </c>
      <c r="G2" s="88"/>
      <c r="H2" s="91" t="s">
        <v>26</v>
      </c>
      <c r="I2" s="92"/>
      <c r="J2" s="96"/>
      <c r="K2" s="96"/>
      <c r="L2" s="96"/>
      <c r="M2" s="96"/>
      <c r="N2" s="86" t="s">
        <v>27</v>
      </c>
      <c r="O2" s="89" t="s">
        <v>52</v>
      </c>
      <c r="P2" s="89"/>
      <c r="Q2" s="89" t="s">
        <v>53</v>
      </c>
      <c r="R2" s="89"/>
      <c r="S2" s="91" t="s">
        <v>54</v>
      </c>
      <c r="T2" s="91"/>
      <c r="U2" s="91" t="s">
        <v>67</v>
      </c>
      <c r="V2" s="91"/>
      <c r="W2" s="91" t="s">
        <v>26</v>
      </c>
      <c r="X2" s="92"/>
    </row>
    <row r="3" spans="1:24" ht="31.5" customHeight="1" x14ac:dyDescent="0.4">
      <c r="A3" s="87"/>
      <c r="B3" s="54" t="s">
        <v>71</v>
      </c>
      <c r="C3" s="54" t="s">
        <v>55</v>
      </c>
      <c r="D3" s="54" t="s">
        <v>71</v>
      </c>
      <c r="E3" s="54" t="s">
        <v>55</v>
      </c>
      <c r="F3" s="54" t="s">
        <v>1</v>
      </c>
      <c r="G3" s="54" t="s">
        <v>55</v>
      </c>
      <c r="H3" s="54" t="s">
        <v>60</v>
      </c>
      <c r="I3" s="55" t="s">
        <v>55</v>
      </c>
      <c r="J3" s="39"/>
      <c r="K3" s="39"/>
      <c r="L3" s="39"/>
      <c r="M3" s="16"/>
      <c r="N3" s="87"/>
      <c r="O3" s="49" t="s">
        <v>73</v>
      </c>
      <c r="P3" s="49" t="s">
        <v>55</v>
      </c>
      <c r="Q3" s="49" t="s">
        <v>74</v>
      </c>
      <c r="R3" s="49" t="s">
        <v>55</v>
      </c>
      <c r="S3" s="49" t="s">
        <v>75</v>
      </c>
      <c r="T3" s="49" t="s">
        <v>55</v>
      </c>
      <c r="U3" s="50" t="s">
        <v>65</v>
      </c>
      <c r="V3" s="49" t="s">
        <v>55</v>
      </c>
      <c r="W3" s="50" t="s">
        <v>63</v>
      </c>
      <c r="X3" s="55" t="s">
        <v>55</v>
      </c>
    </row>
    <row r="4" spans="1:24" ht="24.75" customHeight="1" x14ac:dyDescent="0.4">
      <c r="A4" s="30" t="s">
        <v>2</v>
      </c>
      <c r="B4" s="41">
        <v>89</v>
      </c>
      <c r="C4" s="34">
        <v>564533</v>
      </c>
      <c r="D4" s="41">
        <v>58</v>
      </c>
      <c r="E4" s="34">
        <v>282267</v>
      </c>
      <c r="F4" s="41">
        <v>0</v>
      </c>
      <c r="G4" s="34">
        <v>0</v>
      </c>
      <c r="H4" s="41">
        <f>SUM(B4,D4)</f>
        <v>147</v>
      </c>
      <c r="I4" s="35">
        <f t="shared" ref="I4:I9" si="0">SUM(E4,C4,A4)</f>
        <v>846800</v>
      </c>
      <c r="J4" s="40"/>
      <c r="K4" s="40"/>
      <c r="L4" s="40"/>
      <c r="M4" s="16"/>
      <c r="N4" s="30" t="s">
        <v>2</v>
      </c>
      <c r="O4" s="34">
        <v>50</v>
      </c>
      <c r="P4" s="34">
        <v>80000</v>
      </c>
      <c r="Q4" s="41">
        <v>500</v>
      </c>
      <c r="R4" s="34">
        <v>50000</v>
      </c>
      <c r="S4" s="34">
        <v>1</v>
      </c>
      <c r="T4" s="34">
        <v>60000</v>
      </c>
      <c r="U4" s="34">
        <v>50</v>
      </c>
      <c r="V4" s="34">
        <v>35000</v>
      </c>
      <c r="W4" s="41"/>
      <c r="X4" s="35">
        <f>SUM(T4,R4,P4)</f>
        <v>190000</v>
      </c>
    </row>
    <row r="5" spans="1:24" ht="24.75" customHeight="1" x14ac:dyDescent="0.4">
      <c r="A5" s="31" t="s">
        <v>3</v>
      </c>
      <c r="B5" s="42">
        <v>41</v>
      </c>
      <c r="C5" s="36">
        <v>318367</v>
      </c>
      <c r="D5" s="42">
        <v>85</v>
      </c>
      <c r="E5" s="36">
        <v>636733</v>
      </c>
      <c r="F5" s="42">
        <v>0</v>
      </c>
      <c r="G5" s="36">
        <v>0</v>
      </c>
      <c r="H5" s="42">
        <f t="shared" ref="H5:H9" si="1">SUM(B5,D5)</f>
        <v>126</v>
      </c>
      <c r="I5" s="37">
        <f t="shared" si="0"/>
        <v>955100</v>
      </c>
      <c r="J5" s="40"/>
      <c r="K5" s="40"/>
      <c r="L5" s="40"/>
      <c r="M5" s="16"/>
      <c r="N5" s="31" t="s">
        <v>3</v>
      </c>
      <c r="O5" s="36">
        <v>50</v>
      </c>
      <c r="P5" s="36">
        <v>25000</v>
      </c>
      <c r="Q5" s="42">
        <v>50</v>
      </c>
      <c r="R5" s="36">
        <v>50000</v>
      </c>
      <c r="S5" s="36">
        <v>1</v>
      </c>
      <c r="T5" s="36">
        <v>50000</v>
      </c>
      <c r="U5" s="36">
        <v>50</v>
      </c>
      <c r="V5" s="36">
        <v>25000</v>
      </c>
      <c r="W5" s="42"/>
      <c r="X5" s="37">
        <f t="shared" ref="X5:X15" si="2">SUM(T5,R5,P5,V5)</f>
        <v>150000</v>
      </c>
    </row>
    <row r="6" spans="1:24" ht="24.75" customHeight="1" x14ac:dyDescent="0.4">
      <c r="A6" s="30" t="s">
        <v>4</v>
      </c>
      <c r="B6" s="41">
        <v>78</v>
      </c>
      <c r="C6" s="34">
        <v>977867</v>
      </c>
      <c r="D6" s="41">
        <v>38</v>
      </c>
      <c r="E6" s="34">
        <v>488933</v>
      </c>
      <c r="F6" s="41">
        <v>0</v>
      </c>
      <c r="G6" s="34">
        <v>0</v>
      </c>
      <c r="H6" s="41">
        <f t="shared" si="1"/>
        <v>116</v>
      </c>
      <c r="I6" s="35">
        <f t="shared" si="0"/>
        <v>1466800</v>
      </c>
      <c r="J6" s="40"/>
      <c r="K6" s="40"/>
      <c r="L6" s="40"/>
      <c r="M6" s="16"/>
      <c r="N6" s="30" t="s">
        <v>4</v>
      </c>
      <c r="O6" s="41">
        <v>50</v>
      </c>
      <c r="P6" s="34">
        <v>25000</v>
      </c>
      <c r="Q6" s="41">
        <v>1000</v>
      </c>
      <c r="R6" s="34">
        <v>500000</v>
      </c>
      <c r="S6" s="41">
        <v>1</v>
      </c>
      <c r="T6" s="34">
        <v>220000</v>
      </c>
      <c r="U6" s="41">
        <v>60</v>
      </c>
      <c r="V6" s="34">
        <v>30000</v>
      </c>
      <c r="W6" s="34"/>
      <c r="X6" s="44">
        <f t="shared" si="2"/>
        <v>775000</v>
      </c>
    </row>
    <row r="7" spans="1:24" ht="24.75" customHeight="1" x14ac:dyDescent="0.4">
      <c r="A7" s="31" t="s">
        <v>5</v>
      </c>
      <c r="B7" s="42">
        <v>68</v>
      </c>
      <c r="C7" s="36">
        <v>298567</v>
      </c>
      <c r="D7" s="42">
        <v>85</v>
      </c>
      <c r="E7" s="36">
        <v>597133</v>
      </c>
      <c r="F7" s="42">
        <v>0</v>
      </c>
      <c r="G7" s="36">
        <v>0</v>
      </c>
      <c r="H7" s="42">
        <f t="shared" si="1"/>
        <v>153</v>
      </c>
      <c r="I7" s="37">
        <f t="shared" si="0"/>
        <v>895700</v>
      </c>
      <c r="J7" s="40"/>
      <c r="K7" s="40"/>
      <c r="L7" s="40"/>
      <c r="M7" s="16"/>
      <c r="N7" s="31" t="s">
        <v>5</v>
      </c>
      <c r="O7" s="42">
        <v>40</v>
      </c>
      <c r="P7" s="36">
        <v>20000</v>
      </c>
      <c r="Q7" s="42">
        <v>180</v>
      </c>
      <c r="R7" s="36">
        <v>200000</v>
      </c>
      <c r="S7" s="42">
        <v>1</v>
      </c>
      <c r="T7" s="36">
        <v>120000</v>
      </c>
      <c r="U7" s="42">
        <v>50</v>
      </c>
      <c r="V7" s="36">
        <v>25000</v>
      </c>
      <c r="W7" s="36"/>
      <c r="X7" s="45">
        <f t="shared" si="2"/>
        <v>365000</v>
      </c>
    </row>
    <row r="8" spans="1:24" ht="24.75" customHeight="1" x14ac:dyDescent="0.4">
      <c r="A8" s="30" t="s">
        <v>6</v>
      </c>
      <c r="B8" s="41">
        <v>84</v>
      </c>
      <c r="C8" s="34">
        <v>950733</v>
      </c>
      <c r="D8" s="41">
        <v>52</v>
      </c>
      <c r="E8" s="34">
        <v>475367</v>
      </c>
      <c r="F8" s="41">
        <v>0</v>
      </c>
      <c r="G8" s="34">
        <v>0</v>
      </c>
      <c r="H8" s="41">
        <f t="shared" si="1"/>
        <v>136</v>
      </c>
      <c r="I8" s="35">
        <f t="shared" si="0"/>
        <v>1426100</v>
      </c>
      <c r="J8" s="40"/>
      <c r="K8" s="40"/>
      <c r="L8" s="40"/>
      <c r="M8" s="16"/>
      <c r="N8" s="30" t="s">
        <v>6</v>
      </c>
      <c r="O8" s="41">
        <v>50</v>
      </c>
      <c r="P8" s="34">
        <v>25000</v>
      </c>
      <c r="Q8" s="41">
        <v>200</v>
      </c>
      <c r="R8" s="34">
        <v>40000</v>
      </c>
      <c r="S8" s="41">
        <v>1</v>
      </c>
      <c r="T8" s="34">
        <v>130000</v>
      </c>
      <c r="U8" s="41">
        <v>60</v>
      </c>
      <c r="V8" s="34">
        <v>30000</v>
      </c>
      <c r="W8" s="34"/>
      <c r="X8" s="44">
        <f t="shared" si="2"/>
        <v>225000</v>
      </c>
    </row>
    <row r="9" spans="1:24" ht="24.75" customHeight="1" x14ac:dyDescent="0.4">
      <c r="A9" s="31" t="s">
        <v>7</v>
      </c>
      <c r="B9" s="42">
        <v>68</v>
      </c>
      <c r="C9" s="36">
        <v>519000</v>
      </c>
      <c r="D9" s="42">
        <v>62</v>
      </c>
      <c r="E9" s="36">
        <v>709500</v>
      </c>
      <c r="F9" s="42">
        <v>0</v>
      </c>
      <c r="G9" s="36">
        <v>0</v>
      </c>
      <c r="H9" s="42">
        <f t="shared" si="1"/>
        <v>130</v>
      </c>
      <c r="I9" s="37">
        <f t="shared" si="0"/>
        <v>1228500</v>
      </c>
      <c r="J9" s="40"/>
      <c r="K9" s="40"/>
      <c r="L9" s="40"/>
      <c r="M9" s="16"/>
      <c r="N9" s="31" t="s">
        <v>7</v>
      </c>
      <c r="O9" s="42">
        <v>50</v>
      </c>
      <c r="P9" s="36">
        <v>25000</v>
      </c>
      <c r="Q9" s="42">
        <v>400</v>
      </c>
      <c r="R9" s="36">
        <v>60000</v>
      </c>
      <c r="S9" s="42">
        <v>1</v>
      </c>
      <c r="T9" s="36">
        <v>120000</v>
      </c>
      <c r="U9" s="42">
        <v>65</v>
      </c>
      <c r="V9" s="36">
        <v>32500</v>
      </c>
      <c r="W9" s="36"/>
      <c r="X9" s="45">
        <f t="shared" si="2"/>
        <v>237500</v>
      </c>
    </row>
    <row r="10" spans="1:24" ht="24.75" customHeight="1" x14ac:dyDescent="0.4">
      <c r="A10" s="30" t="s">
        <v>8</v>
      </c>
      <c r="B10" s="41">
        <v>68</v>
      </c>
      <c r="C10" s="34">
        <v>579333</v>
      </c>
      <c r="D10" s="41">
        <v>49</v>
      </c>
      <c r="E10" s="34">
        <v>289667</v>
      </c>
      <c r="F10" s="41">
        <v>0</v>
      </c>
      <c r="G10" s="34">
        <v>0</v>
      </c>
      <c r="H10" s="41">
        <f t="shared" ref="H10:H15" si="3">SUM(B10,D10)</f>
        <v>117</v>
      </c>
      <c r="I10" s="35">
        <f t="shared" ref="I10:I15" si="4">SUM(E10,C10,A10)</f>
        <v>869000</v>
      </c>
      <c r="J10" s="40"/>
      <c r="K10" s="40"/>
      <c r="L10" s="40"/>
      <c r="M10" s="16"/>
      <c r="N10" s="30" t="s">
        <v>8</v>
      </c>
      <c r="O10" s="41">
        <v>40</v>
      </c>
      <c r="P10" s="34">
        <v>20000</v>
      </c>
      <c r="Q10" s="41">
        <v>300</v>
      </c>
      <c r="R10" s="34">
        <v>40000</v>
      </c>
      <c r="S10" s="41">
        <v>1</v>
      </c>
      <c r="T10" s="34">
        <v>400000</v>
      </c>
      <c r="U10" s="41">
        <v>50</v>
      </c>
      <c r="V10" s="34">
        <v>25000</v>
      </c>
      <c r="W10" s="34"/>
      <c r="X10" s="44">
        <f t="shared" si="2"/>
        <v>485000</v>
      </c>
    </row>
    <row r="11" spans="1:24" ht="24.75" customHeight="1" x14ac:dyDescent="0.4">
      <c r="A11" s="31" t="s">
        <v>9</v>
      </c>
      <c r="B11" s="42">
        <v>52</v>
      </c>
      <c r="C11" s="36">
        <v>328267</v>
      </c>
      <c r="D11" s="42">
        <v>68</v>
      </c>
      <c r="E11" s="36">
        <v>656533</v>
      </c>
      <c r="F11" s="42">
        <v>0</v>
      </c>
      <c r="G11" s="36">
        <v>0</v>
      </c>
      <c r="H11" s="42">
        <f t="shared" si="3"/>
        <v>120</v>
      </c>
      <c r="I11" s="37">
        <f t="shared" si="4"/>
        <v>984800</v>
      </c>
      <c r="J11" s="40"/>
      <c r="K11" s="40"/>
      <c r="L11" s="40"/>
      <c r="M11" s="16"/>
      <c r="N11" s="31" t="s">
        <v>9</v>
      </c>
      <c r="O11" s="42">
        <v>50</v>
      </c>
      <c r="P11" s="36">
        <v>25000</v>
      </c>
      <c r="Q11" s="42">
        <v>500</v>
      </c>
      <c r="R11" s="36">
        <v>600000</v>
      </c>
      <c r="S11" s="42">
        <v>1</v>
      </c>
      <c r="T11" s="36">
        <v>80000</v>
      </c>
      <c r="U11" s="42">
        <v>50</v>
      </c>
      <c r="V11" s="36">
        <v>25000</v>
      </c>
      <c r="W11" s="36"/>
      <c r="X11" s="45">
        <f t="shared" si="2"/>
        <v>730000</v>
      </c>
    </row>
    <row r="12" spans="1:24" ht="24.75" customHeight="1" x14ac:dyDescent="0.4">
      <c r="A12" s="30" t="s">
        <v>10</v>
      </c>
      <c r="B12" s="41">
        <v>48</v>
      </c>
      <c r="C12" s="34">
        <v>457367</v>
      </c>
      <c r="D12" s="41">
        <v>52</v>
      </c>
      <c r="E12" s="34">
        <v>914733</v>
      </c>
      <c r="F12" s="41">
        <v>0</v>
      </c>
      <c r="G12" s="34">
        <v>0</v>
      </c>
      <c r="H12" s="41">
        <f t="shared" si="3"/>
        <v>100</v>
      </c>
      <c r="I12" s="35">
        <f t="shared" si="4"/>
        <v>1372100</v>
      </c>
      <c r="J12" s="40"/>
      <c r="K12" s="40"/>
      <c r="L12" s="40"/>
      <c r="M12" s="16"/>
      <c r="N12" s="30" t="s">
        <v>10</v>
      </c>
      <c r="O12" s="41">
        <v>30</v>
      </c>
      <c r="P12" s="34">
        <v>15000</v>
      </c>
      <c r="Q12" s="41">
        <v>0</v>
      </c>
      <c r="R12" s="34">
        <v>0</v>
      </c>
      <c r="S12" s="41">
        <v>2</v>
      </c>
      <c r="T12" s="34">
        <v>77000</v>
      </c>
      <c r="U12" s="41">
        <v>50</v>
      </c>
      <c r="V12" s="34">
        <v>25000</v>
      </c>
      <c r="W12" s="34"/>
      <c r="X12" s="44">
        <f t="shared" si="2"/>
        <v>117000</v>
      </c>
    </row>
    <row r="13" spans="1:24" ht="24.75" customHeight="1" x14ac:dyDescent="0.4">
      <c r="A13" s="31" t="s">
        <v>80</v>
      </c>
      <c r="B13" s="42">
        <v>24</v>
      </c>
      <c r="C13" s="36">
        <v>125666</v>
      </c>
      <c r="D13" s="42">
        <v>28</v>
      </c>
      <c r="E13" s="36">
        <v>332333</v>
      </c>
      <c r="F13" s="42">
        <v>0</v>
      </c>
      <c r="G13" s="36">
        <v>0</v>
      </c>
      <c r="H13" s="42">
        <f t="shared" si="3"/>
        <v>52</v>
      </c>
      <c r="I13" s="37">
        <f t="shared" si="4"/>
        <v>457999</v>
      </c>
      <c r="J13" s="40"/>
      <c r="K13" s="40"/>
      <c r="L13" s="40"/>
      <c r="M13" s="16"/>
      <c r="N13" s="31" t="s">
        <v>80</v>
      </c>
      <c r="O13" s="42">
        <v>40</v>
      </c>
      <c r="P13" s="36">
        <v>20000</v>
      </c>
      <c r="Q13" s="42">
        <v>210</v>
      </c>
      <c r="R13" s="36">
        <v>252000</v>
      </c>
      <c r="S13" s="42">
        <v>1</v>
      </c>
      <c r="T13" s="36">
        <v>50000</v>
      </c>
      <c r="U13" s="42">
        <v>50</v>
      </c>
      <c r="V13" s="36">
        <v>25000</v>
      </c>
      <c r="W13" s="36"/>
      <c r="X13" s="45">
        <f t="shared" si="2"/>
        <v>347000</v>
      </c>
    </row>
    <row r="14" spans="1:24" ht="24.75" customHeight="1" x14ac:dyDescent="0.4">
      <c r="A14" s="30" t="s">
        <v>12</v>
      </c>
      <c r="B14" s="41">
        <v>38</v>
      </c>
      <c r="C14" s="34">
        <v>207500</v>
      </c>
      <c r="D14" s="41">
        <v>53</v>
      </c>
      <c r="E14" s="34">
        <v>415000</v>
      </c>
      <c r="F14" s="41">
        <v>0</v>
      </c>
      <c r="G14" s="34">
        <v>0</v>
      </c>
      <c r="H14" s="41">
        <f t="shared" si="3"/>
        <v>91</v>
      </c>
      <c r="I14" s="35">
        <f t="shared" si="4"/>
        <v>622500</v>
      </c>
      <c r="J14" s="40"/>
      <c r="K14" s="40"/>
      <c r="L14" s="40"/>
      <c r="M14" s="16"/>
      <c r="N14" s="30" t="s">
        <v>12</v>
      </c>
      <c r="O14" s="41">
        <v>50</v>
      </c>
      <c r="P14" s="34">
        <v>25000</v>
      </c>
      <c r="Q14" s="41">
        <v>100</v>
      </c>
      <c r="R14" s="34">
        <v>200000</v>
      </c>
      <c r="S14" s="41">
        <v>1</v>
      </c>
      <c r="T14" s="34">
        <v>75000</v>
      </c>
      <c r="U14" s="41">
        <v>60</v>
      </c>
      <c r="V14" s="34">
        <v>30000</v>
      </c>
      <c r="W14" s="34"/>
      <c r="X14" s="44">
        <f t="shared" si="2"/>
        <v>330000</v>
      </c>
    </row>
    <row r="15" spans="1:24" ht="24.75" customHeight="1" x14ac:dyDescent="0.4">
      <c r="A15" s="31" t="s">
        <v>13</v>
      </c>
      <c r="B15" s="42">
        <v>58</v>
      </c>
      <c r="C15" s="36">
        <v>424000</v>
      </c>
      <c r="D15" s="42">
        <v>70</v>
      </c>
      <c r="E15" s="36">
        <v>848000</v>
      </c>
      <c r="F15" s="42">
        <v>0</v>
      </c>
      <c r="G15" s="36">
        <v>0</v>
      </c>
      <c r="H15" s="42">
        <f t="shared" si="3"/>
        <v>128</v>
      </c>
      <c r="I15" s="37">
        <f t="shared" si="4"/>
        <v>1272000</v>
      </c>
      <c r="J15" s="40"/>
      <c r="K15" s="40"/>
      <c r="L15" s="40"/>
      <c r="M15" s="16"/>
      <c r="N15" s="31" t="s">
        <v>13</v>
      </c>
      <c r="O15" s="42">
        <v>50</v>
      </c>
      <c r="P15" s="36">
        <v>25000</v>
      </c>
      <c r="Q15" s="42">
        <v>100</v>
      </c>
      <c r="R15" s="36">
        <v>200000</v>
      </c>
      <c r="S15" s="42">
        <v>1</v>
      </c>
      <c r="T15" s="36">
        <v>50000</v>
      </c>
      <c r="U15" s="42">
        <v>55</v>
      </c>
      <c r="V15" s="36">
        <v>27500</v>
      </c>
      <c r="W15" s="36"/>
      <c r="X15" s="45">
        <f t="shared" si="2"/>
        <v>302500</v>
      </c>
    </row>
    <row r="16" spans="1:24" ht="24.75" customHeight="1" x14ac:dyDescent="0.4">
      <c r="A16" s="33" t="s">
        <v>0</v>
      </c>
      <c r="B16" s="43">
        <f>SUBTOTAL(9,B4:B15)</f>
        <v>716</v>
      </c>
      <c r="C16" s="43">
        <f t="shared" ref="C16:I16" si="5">SUBTOTAL(9,C4:C15)</f>
        <v>5751200</v>
      </c>
      <c r="D16" s="43">
        <f t="shared" si="5"/>
        <v>700</v>
      </c>
      <c r="E16" s="43">
        <f t="shared" si="5"/>
        <v>6646199</v>
      </c>
      <c r="F16" s="43">
        <f t="shared" si="5"/>
        <v>0</v>
      </c>
      <c r="G16" s="43">
        <f t="shared" si="5"/>
        <v>0</v>
      </c>
      <c r="H16" s="43">
        <f t="shared" si="5"/>
        <v>1416</v>
      </c>
      <c r="I16" s="43">
        <f t="shared" si="5"/>
        <v>12397399</v>
      </c>
      <c r="J16" s="40"/>
      <c r="K16" s="40"/>
      <c r="L16" s="40"/>
      <c r="M16" s="16"/>
      <c r="N16" s="33" t="s">
        <v>0</v>
      </c>
      <c r="O16" s="43">
        <f>SUBTOTAL(9,O4:O15)</f>
        <v>550</v>
      </c>
      <c r="P16" s="43">
        <f t="shared" ref="P16:X16" si="6">SUBTOTAL(9,P4:P15)</f>
        <v>330000</v>
      </c>
      <c r="Q16" s="43">
        <f t="shared" si="6"/>
        <v>3540</v>
      </c>
      <c r="R16" s="43">
        <f t="shared" si="6"/>
        <v>2192000</v>
      </c>
      <c r="S16" s="43">
        <f t="shared" si="6"/>
        <v>13</v>
      </c>
      <c r="T16" s="43">
        <f t="shared" si="6"/>
        <v>1432000</v>
      </c>
      <c r="U16" s="43">
        <f t="shared" si="6"/>
        <v>650</v>
      </c>
      <c r="V16" s="43">
        <f t="shared" si="6"/>
        <v>335000</v>
      </c>
      <c r="W16" s="43">
        <f t="shared" si="6"/>
        <v>0</v>
      </c>
      <c r="X16" s="43">
        <f t="shared" si="6"/>
        <v>4254000</v>
      </c>
    </row>
    <row r="17" spans="1:9" s="8" customFormat="1" x14ac:dyDescent="0.4">
      <c r="A17" s="4"/>
      <c r="B17" s="4"/>
      <c r="C17" s="4"/>
      <c r="D17" s="4"/>
      <c r="E17" s="4"/>
      <c r="F17" s="4"/>
      <c r="G17" s="4"/>
      <c r="H17" s="4"/>
      <c r="I17" s="4"/>
    </row>
    <row r="18" spans="1:9" s="8" customFormat="1" ht="34.5" customHeight="1" x14ac:dyDescent="0.4"/>
    <row r="19" spans="1:9" s="8" customFormat="1" ht="34.5" customHeight="1" x14ac:dyDescent="0.4"/>
    <row r="20" spans="1:9" s="8" customFormat="1" ht="34.5" customHeight="1" x14ac:dyDescent="0.4"/>
    <row r="21" spans="1:9" s="8" customFormat="1" ht="34.5" customHeight="1" x14ac:dyDescent="0.4"/>
    <row r="22" spans="1:9" s="8" customFormat="1" ht="34.5" customHeight="1" x14ac:dyDescent="0.4"/>
  </sheetData>
  <autoFilter ref="A2:A16"/>
  <mergeCells count="14">
    <mergeCell ref="A1:I1"/>
    <mergeCell ref="N1:X1"/>
    <mergeCell ref="N2:N3"/>
    <mergeCell ref="O2:P2"/>
    <mergeCell ref="Q2:R2"/>
    <mergeCell ref="S2:T2"/>
    <mergeCell ref="U2:V2"/>
    <mergeCell ref="W2:X2"/>
    <mergeCell ref="J2:M2"/>
    <mergeCell ref="A2:A3"/>
    <mergeCell ref="B2:C2"/>
    <mergeCell ref="D2:E2"/>
    <mergeCell ref="F2:G2"/>
    <mergeCell ref="H2:I2"/>
  </mergeCells>
  <phoneticPr fontId="1" type="noConversion"/>
  <printOptions horizontalCentered="1" verticalCentered="1"/>
  <pageMargins left="0" right="0" top="0.75" bottom="0" header="0" footer="0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rightToLeft="1" zoomScale="30" zoomScaleNormal="30" workbookViewId="0">
      <selection activeCell="R6" sqref="R6"/>
    </sheetView>
  </sheetViews>
  <sheetFormatPr defaultColWidth="9.140625" defaultRowHeight="15.75" x14ac:dyDescent="0.4"/>
  <cols>
    <col min="1" max="1" width="9.140625" style="1"/>
    <col min="2" max="2" width="9.28515625" style="1" bestFit="1" customWidth="1"/>
    <col min="3" max="3" width="10.7109375" style="1" customWidth="1"/>
    <col min="4" max="4" width="9.140625" style="1" customWidth="1"/>
    <col min="5" max="5" width="10.5703125" style="1" bestFit="1" customWidth="1"/>
    <col min="6" max="6" width="9.28515625" style="1" bestFit="1" customWidth="1"/>
    <col min="7" max="7" width="10.140625" style="1" bestFit="1" customWidth="1"/>
    <col min="8" max="8" width="9.28515625" style="1" bestFit="1" customWidth="1"/>
    <col min="9" max="9" width="10" style="1" customWidth="1"/>
    <col min="10" max="10" width="9.28515625" style="1" bestFit="1" customWidth="1"/>
    <col min="11" max="11" width="10.42578125" style="1" customWidth="1"/>
    <col min="12" max="12" width="9.28515625" style="1" bestFit="1" customWidth="1"/>
    <col min="13" max="13" width="10" style="1" bestFit="1" customWidth="1"/>
    <col min="14" max="14" width="13.85546875" style="1" customWidth="1"/>
    <col min="15" max="15" width="12.28515625" style="1" customWidth="1"/>
    <col min="16" max="16384" width="9.140625" style="1"/>
  </cols>
  <sheetData>
    <row r="1" spans="1:14" ht="27" customHeight="1" x14ac:dyDescent="0.4">
      <c r="A1" s="99" t="s">
        <v>88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ht="20.45" customHeight="1" x14ac:dyDescent="0.4">
      <c r="A2" s="86" t="s">
        <v>27</v>
      </c>
      <c r="B2" s="56" t="s">
        <v>79</v>
      </c>
      <c r="C2" s="56"/>
      <c r="D2" s="56" t="s">
        <v>78</v>
      </c>
      <c r="E2" s="56"/>
      <c r="F2" s="56" t="s">
        <v>28</v>
      </c>
      <c r="G2" s="56"/>
      <c r="H2" s="56" t="s">
        <v>29</v>
      </c>
      <c r="I2" s="56"/>
      <c r="J2" s="56" t="s">
        <v>30</v>
      </c>
      <c r="K2" s="56"/>
      <c r="L2" s="56" t="s">
        <v>51</v>
      </c>
      <c r="M2" s="56"/>
      <c r="N2" s="97" t="s">
        <v>62</v>
      </c>
    </row>
    <row r="3" spans="1:14" ht="20.45" customHeight="1" x14ac:dyDescent="0.4">
      <c r="A3" s="87"/>
      <c r="B3" s="57" t="s">
        <v>1</v>
      </c>
      <c r="C3" s="57" t="s">
        <v>61</v>
      </c>
      <c r="D3" s="57" t="s">
        <v>1</v>
      </c>
      <c r="E3" s="57" t="s">
        <v>61</v>
      </c>
      <c r="F3" s="57" t="s">
        <v>1</v>
      </c>
      <c r="G3" s="57" t="s">
        <v>61</v>
      </c>
      <c r="H3" s="58" t="s">
        <v>66</v>
      </c>
      <c r="I3" s="57" t="s">
        <v>61</v>
      </c>
      <c r="J3" s="57" t="s">
        <v>48</v>
      </c>
      <c r="K3" s="57" t="s">
        <v>61</v>
      </c>
      <c r="L3" s="58" t="s">
        <v>1</v>
      </c>
      <c r="M3" s="57" t="s">
        <v>61</v>
      </c>
      <c r="N3" s="98"/>
    </row>
    <row r="4" spans="1:14" ht="25.9" customHeight="1" x14ac:dyDescent="0.4">
      <c r="A4" s="59" t="s">
        <v>31</v>
      </c>
      <c r="B4" s="19">
        <f>'واحد آب و برق '!H5</f>
        <v>185</v>
      </c>
      <c r="C4" s="19">
        <f>'واحد آب و برق '!I5</f>
        <v>982985</v>
      </c>
      <c r="D4" s="19">
        <f>'واحد آب و برق '!N5</f>
        <v>128</v>
      </c>
      <c r="E4" s="19">
        <f>'واحد آب و برق '!O5</f>
        <v>510433</v>
      </c>
      <c r="F4" s="60">
        <f>'پلاک کوبی و نقاشی'!K4</f>
        <v>176</v>
      </c>
      <c r="G4" s="60">
        <f>'پلاک کوبی و نقاشی'!L4</f>
        <v>161300</v>
      </c>
      <c r="H4" s="60">
        <f>'پلاک کوبی و نقاشی'!W5</f>
        <v>0</v>
      </c>
      <c r="I4" s="60">
        <f>'پلاک کوبی و نقاشی'!X5</f>
        <v>0</v>
      </c>
      <c r="J4" s="20">
        <f>SUM(D4,F4)</f>
        <v>304</v>
      </c>
      <c r="K4" s="61">
        <f t="shared" ref="K4:K15" si="0">SUM(G4,E4,C4)</f>
        <v>1654718</v>
      </c>
      <c r="L4" s="60">
        <f>'جوشکاری و مبلمان '!W5</f>
        <v>0</v>
      </c>
      <c r="M4" s="60">
        <f>'جوشکاری و مبلمان '!X4</f>
        <v>190000</v>
      </c>
      <c r="N4" s="62">
        <f>SUM(M4,K4,I4,G4,E4,C4)</f>
        <v>3499436</v>
      </c>
    </row>
    <row r="5" spans="1:14" ht="25.9" customHeight="1" x14ac:dyDescent="0.4">
      <c r="A5" s="63" t="s">
        <v>3</v>
      </c>
      <c r="B5" s="24">
        <f>'واحد آب و برق '!H6</f>
        <v>173</v>
      </c>
      <c r="C5" s="24">
        <f>'واحد آب و برق '!I6</f>
        <v>1342985</v>
      </c>
      <c r="D5" s="24">
        <f>'واحد آب و برق '!N6</f>
        <v>258</v>
      </c>
      <c r="E5" s="24">
        <f>'واحد آب و برق '!O6</f>
        <v>1715415</v>
      </c>
      <c r="F5" s="64">
        <f>'پلاک کوبی و نقاشی'!K5</f>
        <v>297</v>
      </c>
      <c r="G5" s="64">
        <f>'پلاک کوبی و نقاشی'!L5</f>
        <v>150000</v>
      </c>
      <c r="H5" s="64">
        <f>'پلاک کوبی و نقاشی'!W6</f>
        <v>0</v>
      </c>
      <c r="I5" s="64">
        <f>'پلاک کوبی و نقاشی'!X6</f>
        <v>0</v>
      </c>
      <c r="J5" s="25">
        <f t="shared" ref="J5:J15" si="1">SUM(D5,F5)</f>
        <v>555</v>
      </c>
      <c r="K5" s="23">
        <f t="shared" si="0"/>
        <v>3208400</v>
      </c>
      <c r="L5" s="64">
        <f>'جوشکاری و مبلمان '!W6</f>
        <v>0</v>
      </c>
      <c r="M5" s="64">
        <f>'جوشکاری و مبلمان '!X5</f>
        <v>150000</v>
      </c>
      <c r="N5" s="65">
        <f t="shared" ref="N5:N15" si="2">SUM(M5,K5,I5,G5,E5,C5)</f>
        <v>6566800</v>
      </c>
    </row>
    <row r="6" spans="1:14" ht="25.9" customHeight="1" x14ac:dyDescent="0.4">
      <c r="A6" s="59" t="s">
        <v>4</v>
      </c>
      <c r="B6" s="19">
        <f>'واحد آب و برق '!H7</f>
        <v>168</v>
      </c>
      <c r="C6" s="19">
        <f>'واحد آب و برق '!I7</f>
        <v>850875</v>
      </c>
      <c r="D6" s="19">
        <f>'واحد آب و برق '!N7</f>
        <v>300</v>
      </c>
      <c r="E6" s="19">
        <f>'واحد آب و برق '!O7</f>
        <v>2084020</v>
      </c>
      <c r="F6" s="60">
        <f>'پلاک کوبی و نقاشی'!K6</f>
        <v>446</v>
      </c>
      <c r="G6" s="60">
        <f>'پلاک کوبی و نقاشی'!L6</f>
        <v>82100</v>
      </c>
      <c r="H6" s="60">
        <f>'پلاک کوبی و نقاشی'!W7</f>
        <v>55000</v>
      </c>
      <c r="I6" s="60">
        <f>'پلاک کوبی و نقاشی'!X7</f>
        <v>1177000</v>
      </c>
      <c r="J6" s="20">
        <f t="shared" si="1"/>
        <v>746</v>
      </c>
      <c r="K6" s="61">
        <f t="shared" si="0"/>
        <v>3016995</v>
      </c>
      <c r="L6" s="60">
        <f>'جوشکاری و مبلمان '!W7</f>
        <v>0</v>
      </c>
      <c r="M6" s="60">
        <f>'جوشکاری و مبلمان '!X6</f>
        <v>775000</v>
      </c>
      <c r="N6" s="62">
        <f t="shared" si="2"/>
        <v>7985990</v>
      </c>
    </row>
    <row r="7" spans="1:14" ht="25.9" customHeight="1" x14ac:dyDescent="0.4">
      <c r="A7" s="63" t="s">
        <v>5</v>
      </c>
      <c r="B7" s="24">
        <f>'واحد آب و برق '!H8</f>
        <v>197</v>
      </c>
      <c r="C7" s="24">
        <f>'واحد آب و برق '!I8</f>
        <v>1194515</v>
      </c>
      <c r="D7" s="24">
        <f>'واحد آب و برق '!N8</f>
        <v>284</v>
      </c>
      <c r="E7" s="24">
        <f>'واحد آب و برق '!O8</f>
        <v>1663700</v>
      </c>
      <c r="F7" s="64">
        <f>'پلاک کوبی و نقاشی'!K7</f>
        <v>417</v>
      </c>
      <c r="G7" s="64">
        <f>'پلاک کوبی و نقاشی'!L7</f>
        <v>281955</v>
      </c>
      <c r="H7" s="64">
        <f>'پلاک کوبی و نقاشی'!W8</f>
        <v>45600</v>
      </c>
      <c r="I7" s="64">
        <f>'پلاک کوبی و نقاشی'!X8</f>
        <v>980000</v>
      </c>
      <c r="J7" s="25">
        <f t="shared" si="1"/>
        <v>701</v>
      </c>
      <c r="K7" s="23">
        <f t="shared" si="0"/>
        <v>3140170</v>
      </c>
      <c r="L7" s="64">
        <f>'جوشکاری و مبلمان '!W8</f>
        <v>0</v>
      </c>
      <c r="M7" s="64">
        <f>'جوشکاری و مبلمان '!X7</f>
        <v>365000</v>
      </c>
      <c r="N7" s="65">
        <f t="shared" si="2"/>
        <v>7625340</v>
      </c>
    </row>
    <row r="8" spans="1:14" ht="25.9" customHeight="1" x14ac:dyDescent="0.4">
      <c r="A8" s="59" t="s">
        <v>6</v>
      </c>
      <c r="B8" s="19">
        <f>'واحد آب و برق '!H9</f>
        <v>173</v>
      </c>
      <c r="C8" s="19">
        <f>'واحد آب و برق '!I9</f>
        <v>1053148</v>
      </c>
      <c r="D8" s="19">
        <f>'واحد آب و برق '!N9</f>
        <v>297</v>
      </c>
      <c r="E8" s="19">
        <f>'واحد آب و برق '!O9</f>
        <v>2303710</v>
      </c>
      <c r="F8" s="60">
        <f>'پلاک کوبی و نقاشی'!K8</f>
        <v>127</v>
      </c>
      <c r="G8" s="60">
        <f>'پلاک کوبی و نقاشی'!L8</f>
        <v>432500</v>
      </c>
      <c r="H8" s="60">
        <f>'پلاک کوبی و نقاشی'!W9</f>
        <v>45490</v>
      </c>
      <c r="I8" s="60">
        <f>'پلاک کوبی و نقاشی'!X9</f>
        <v>987925</v>
      </c>
      <c r="J8" s="20">
        <f t="shared" si="1"/>
        <v>424</v>
      </c>
      <c r="K8" s="61">
        <f t="shared" si="0"/>
        <v>3789358</v>
      </c>
      <c r="L8" s="60">
        <f>'جوشکاری و مبلمان '!W9</f>
        <v>0</v>
      </c>
      <c r="M8" s="60">
        <f>'جوشکاری و مبلمان '!X8</f>
        <v>225000</v>
      </c>
      <c r="N8" s="62">
        <f t="shared" si="2"/>
        <v>8791641</v>
      </c>
    </row>
    <row r="9" spans="1:14" ht="25.9" customHeight="1" x14ac:dyDescent="0.4">
      <c r="A9" s="63" t="s">
        <v>7</v>
      </c>
      <c r="B9" s="24">
        <f>'واحد آب و برق '!H10</f>
        <v>115</v>
      </c>
      <c r="C9" s="24">
        <f>'واحد آب و برق '!I10</f>
        <v>1097551</v>
      </c>
      <c r="D9" s="24">
        <f>'واحد آب و برق '!N10</f>
        <v>244</v>
      </c>
      <c r="E9" s="24">
        <f>'واحد آب و برق '!O10</f>
        <v>1842800</v>
      </c>
      <c r="F9" s="64">
        <f>'پلاک کوبی و نقاشی'!K9</f>
        <v>205</v>
      </c>
      <c r="G9" s="64">
        <f>'پلاک کوبی و نقاشی'!L9</f>
        <v>33750</v>
      </c>
      <c r="H9" s="64">
        <f>'پلاک کوبی و نقاشی'!W10</f>
        <v>57500</v>
      </c>
      <c r="I9" s="64">
        <f>'پلاک کوبی و نقاشی'!X10</f>
        <v>1236250</v>
      </c>
      <c r="J9" s="25">
        <f t="shared" si="1"/>
        <v>449</v>
      </c>
      <c r="K9" s="23">
        <f t="shared" si="0"/>
        <v>2974101</v>
      </c>
      <c r="L9" s="64">
        <f>'جوشکاری و مبلمان '!W10</f>
        <v>0</v>
      </c>
      <c r="M9" s="64">
        <f>'جوشکاری و مبلمان '!X9</f>
        <v>237500</v>
      </c>
      <c r="N9" s="65">
        <f t="shared" si="2"/>
        <v>7421952</v>
      </c>
    </row>
    <row r="10" spans="1:14" ht="25.9" customHeight="1" x14ac:dyDescent="0.4">
      <c r="A10" s="59" t="s">
        <v>8</v>
      </c>
      <c r="B10" s="68">
        <f>'واحد آب و برق '!H11</f>
        <v>111</v>
      </c>
      <c r="C10" s="68">
        <f>'واحد آب و برق '!I11</f>
        <v>1110445</v>
      </c>
      <c r="D10" s="68">
        <f>'واحد آب و برق '!N11</f>
        <v>212</v>
      </c>
      <c r="E10" s="68">
        <f>'واحد آب و برق '!O11</f>
        <v>2418550</v>
      </c>
      <c r="F10" s="68">
        <f>'پلاک کوبی و نقاشی'!K10</f>
        <v>401</v>
      </c>
      <c r="G10" s="68">
        <f>'پلاک کوبی و نقاشی'!L10</f>
        <v>155640</v>
      </c>
      <c r="H10" s="68">
        <f>'پلاک کوبی و نقاشی'!W11</f>
        <v>16279</v>
      </c>
      <c r="I10" s="68">
        <f>'پلاک کوبی و نقاشی'!X11</f>
        <v>35000</v>
      </c>
      <c r="J10" s="68">
        <f t="shared" si="1"/>
        <v>613</v>
      </c>
      <c r="K10" s="68">
        <f t="shared" si="0"/>
        <v>3684635</v>
      </c>
      <c r="L10" s="68">
        <f>'جوشکاری و مبلمان '!W11</f>
        <v>0</v>
      </c>
      <c r="M10" s="60">
        <f>'جوشکاری و مبلمان '!X10</f>
        <v>485000</v>
      </c>
      <c r="N10" s="62">
        <f t="shared" si="2"/>
        <v>7889270</v>
      </c>
    </row>
    <row r="11" spans="1:14" ht="25.9" customHeight="1" x14ac:dyDescent="0.4">
      <c r="A11" s="63" t="s">
        <v>9</v>
      </c>
      <c r="B11" s="24">
        <f>'واحد آب و برق '!H12</f>
        <v>116</v>
      </c>
      <c r="C11" s="24">
        <f>'واحد آب و برق '!I12</f>
        <v>1277804</v>
      </c>
      <c r="D11" s="24">
        <f>'واحد آب و برق '!N12</f>
        <v>240</v>
      </c>
      <c r="E11" s="24">
        <f>'واحد آب و برق '!O12</f>
        <v>2029800</v>
      </c>
      <c r="F11" s="64">
        <f>'پلاک کوبی و نقاشی'!K11</f>
        <v>326</v>
      </c>
      <c r="G11" s="64">
        <f>'پلاک کوبی و نقاشی'!L11</f>
        <v>136470</v>
      </c>
      <c r="H11" s="64">
        <f>'پلاک کوبی و نقاشی'!W12</f>
        <v>0</v>
      </c>
      <c r="I11" s="64">
        <f>'پلاک کوبی و نقاشی'!X12</f>
        <v>0</v>
      </c>
      <c r="J11" s="25">
        <f t="shared" si="1"/>
        <v>566</v>
      </c>
      <c r="K11" s="23">
        <f t="shared" si="0"/>
        <v>3444074</v>
      </c>
      <c r="L11" s="64">
        <f>'جوشکاری و مبلمان '!W12</f>
        <v>0</v>
      </c>
      <c r="M11" s="64">
        <f>'جوشکاری و مبلمان '!X11</f>
        <v>730000</v>
      </c>
      <c r="N11" s="65">
        <f t="shared" si="2"/>
        <v>7618148</v>
      </c>
    </row>
    <row r="12" spans="1:14" ht="25.9" customHeight="1" x14ac:dyDescent="0.4">
      <c r="A12" s="59" t="s">
        <v>10</v>
      </c>
      <c r="B12" s="69">
        <f>'واحد آب و برق '!H13</f>
        <v>105</v>
      </c>
      <c r="C12" s="69">
        <f>'واحد آب و برق '!I13</f>
        <v>696940</v>
      </c>
      <c r="D12" s="69">
        <f>'واحد آب و برق '!N13</f>
        <v>150</v>
      </c>
      <c r="E12" s="69">
        <f>'واحد آب و برق '!O13</f>
        <v>1529630</v>
      </c>
      <c r="F12" s="70">
        <f>'پلاک کوبی و نقاشی'!K12</f>
        <v>336</v>
      </c>
      <c r="G12" s="70">
        <f>'پلاک کوبی و نقاشی'!L12</f>
        <v>111470</v>
      </c>
      <c r="H12" s="70">
        <f>'پلاک کوبی و نقاشی'!W13</f>
        <v>0</v>
      </c>
      <c r="I12" s="70">
        <f>'پلاک کوبی و نقاشی'!X13</f>
        <v>0</v>
      </c>
      <c r="J12" s="71">
        <f t="shared" si="1"/>
        <v>486</v>
      </c>
      <c r="K12" s="72">
        <f t="shared" si="0"/>
        <v>2338040</v>
      </c>
      <c r="L12" s="70">
        <f>'جوشکاری و مبلمان '!W13</f>
        <v>0</v>
      </c>
      <c r="M12" s="70">
        <f>'جوشکاری و مبلمان '!X12</f>
        <v>117000</v>
      </c>
      <c r="N12" s="62">
        <f t="shared" si="2"/>
        <v>4793080</v>
      </c>
    </row>
    <row r="13" spans="1:14" ht="25.9" customHeight="1" x14ac:dyDescent="0.4">
      <c r="A13" s="63" t="s">
        <v>80</v>
      </c>
      <c r="B13" s="73">
        <f>'واحد آب و برق '!H14</f>
        <v>105</v>
      </c>
      <c r="C13" s="73">
        <f>'واحد آب و برق '!I14</f>
        <v>891510</v>
      </c>
      <c r="D13" s="73">
        <f>'واحد آب و برق '!N14</f>
        <v>206</v>
      </c>
      <c r="E13" s="73">
        <f>'واحد آب و برق '!O14</f>
        <v>1203400</v>
      </c>
      <c r="F13" s="74">
        <f>'پلاک کوبی و نقاشی'!K13</f>
        <v>261</v>
      </c>
      <c r="G13" s="74">
        <f>'پلاک کوبی و نقاشی'!L13</f>
        <v>30970</v>
      </c>
      <c r="H13" s="74">
        <f>'پلاک کوبی و نقاشی'!W14</f>
        <v>0</v>
      </c>
      <c r="I13" s="74">
        <f>'پلاک کوبی و نقاشی'!X14</f>
        <v>0</v>
      </c>
      <c r="J13" s="75">
        <f t="shared" si="1"/>
        <v>467</v>
      </c>
      <c r="K13" s="76">
        <f t="shared" si="0"/>
        <v>2125880</v>
      </c>
      <c r="L13" s="74">
        <f>'جوشکاری و مبلمان '!W14</f>
        <v>0</v>
      </c>
      <c r="M13" s="74">
        <f>'جوشکاری و مبلمان '!X13</f>
        <v>347000</v>
      </c>
      <c r="N13" s="65">
        <f t="shared" si="2"/>
        <v>4598760</v>
      </c>
    </row>
    <row r="14" spans="1:14" ht="25.9" customHeight="1" x14ac:dyDescent="0.4">
      <c r="A14" s="59" t="s">
        <v>12</v>
      </c>
      <c r="B14" s="69">
        <f>'واحد آب و برق '!H15</f>
        <v>97</v>
      </c>
      <c r="C14" s="69">
        <f>'واحد آب و برق '!I15</f>
        <v>963880</v>
      </c>
      <c r="D14" s="69">
        <f>'واحد آب و برق '!N15</f>
        <v>198</v>
      </c>
      <c r="E14" s="69">
        <f>'واحد آب و برق '!O15</f>
        <v>1194900</v>
      </c>
      <c r="F14" s="70">
        <f>'پلاک کوبی و نقاشی'!K14</f>
        <v>235</v>
      </c>
      <c r="G14" s="70">
        <f>'پلاک کوبی و نقاشی'!L14</f>
        <v>58500</v>
      </c>
      <c r="H14" s="70">
        <f>'پلاک کوبی و نقاشی'!W15</f>
        <v>470</v>
      </c>
      <c r="I14" s="70">
        <f>'پلاک کوبی و نقاشی'!X15</f>
        <v>56400</v>
      </c>
      <c r="J14" s="71">
        <f t="shared" si="1"/>
        <v>433</v>
      </c>
      <c r="K14" s="72">
        <f t="shared" si="0"/>
        <v>2217280</v>
      </c>
      <c r="L14" s="70">
        <f>'جوشکاری و مبلمان '!W15</f>
        <v>0</v>
      </c>
      <c r="M14" s="70">
        <f>'جوشکاری و مبلمان '!X14</f>
        <v>330000</v>
      </c>
      <c r="N14" s="62">
        <f t="shared" si="2"/>
        <v>4820960</v>
      </c>
    </row>
    <row r="15" spans="1:14" ht="25.9" customHeight="1" x14ac:dyDescent="0.4">
      <c r="A15" s="63" t="s">
        <v>13</v>
      </c>
      <c r="B15" s="73">
        <f>'واحد آب و برق '!H16</f>
        <v>86</v>
      </c>
      <c r="C15" s="73">
        <f>'واحد آب و برق '!I16</f>
        <v>765975</v>
      </c>
      <c r="D15" s="73">
        <f>'واحد آب و برق '!N16</f>
        <v>75</v>
      </c>
      <c r="E15" s="73">
        <f>'واحد آب و برق '!O16</f>
        <v>366250</v>
      </c>
      <c r="F15" s="74">
        <f>'پلاک کوبی و نقاشی'!K15</f>
        <v>263</v>
      </c>
      <c r="G15" s="74">
        <f>'پلاک کوبی و نقاشی'!L15</f>
        <v>112000</v>
      </c>
      <c r="H15" s="74">
        <f>'پلاک کوبی و نقاشی'!W16</f>
        <v>220339</v>
      </c>
      <c r="I15" s="74">
        <f>'پلاک کوبی و نقاشی'!X16</f>
        <v>4472575</v>
      </c>
      <c r="J15" s="75">
        <f t="shared" si="1"/>
        <v>338</v>
      </c>
      <c r="K15" s="76">
        <f t="shared" si="0"/>
        <v>1244225</v>
      </c>
      <c r="L15" s="74">
        <f>'جوشکاری و مبلمان '!W16</f>
        <v>0</v>
      </c>
      <c r="M15" s="74">
        <f>'جوشکاری و مبلمان '!X15</f>
        <v>302500</v>
      </c>
      <c r="N15" s="65">
        <f t="shared" si="2"/>
        <v>7263525</v>
      </c>
    </row>
    <row r="16" spans="1:14" ht="25.9" customHeight="1" x14ac:dyDescent="0.4">
      <c r="A16" s="66" t="s">
        <v>26</v>
      </c>
      <c r="B16" s="67">
        <f>SUBTOTAL(9,B4:B15)</f>
        <v>1631</v>
      </c>
      <c r="C16" s="67">
        <f t="shared" ref="C16:N16" si="3">SUBTOTAL(9,C4:C15)</f>
        <v>12228613</v>
      </c>
      <c r="D16" s="67">
        <f t="shared" si="3"/>
        <v>2592</v>
      </c>
      <c r="E16" s="77">
        <f t="shared" si="3"/>
        <v>18862608</v>
      </c>
      <c r="F16" s="67">
        <f t="shared" si="3"/>
        <v>3490</v>
      </c>
      <c r="G16" s="67">
        <f t="shared" si="3"/>
        <v>1746655</v>
      </c>
      <c r="H16" s="67">
        <f t="shared" si="3"/>
        <v>440678</v>
      </c>
      <c r="I16" s="67">
        <f t="shared" si="3"/>
        <v>8945150</v>
      </c>
      <c r="J16" s="67">
        <f t="shared" si="3"/>
        <v>6082</v>
      </c>
      <c r="K16" s="77">
        <f t="shared" si="3"/>
        <v>32837876</v>
      </c>
      <c r="L16" s="67">
        <f t="shared" si="3"/>
        <v>0</v>
      </c>
      <c r="M16" s="67">
        <f t="shared" si="3"/>
        <v>4254000</v>
      </c>
      <c r="N16" s="67">
        <f t="shared" si="3"/>
        <v>78874902</v>
      </c>
    </row>
    <row r="26" spans="23:23" ht="20.25" x14ac:dyDescent="0.6">
      <c r="W26" s="15"/>
    </row>
    <row r="29" spans="23:23" ht="20.45" customHeight="1" x14ac:dyDescent="0.4"/>
    <row r="34" spans="18:32" x14ac:dyDescent="0.4">
      <c r="R34" s="9"/>
      <c r="S34" s="9"/>
      <c r="T34" s="9" t="s">
        <v>36</v>
      </c>
      <c r="U34" s="9"/>
      <c r="V34" s="9" t="s">
        <v>37</v>
      </c>
      <c r="W34" s="9"/>
      <c r="X34" s="9" t="s">
        <v>38</v>
      </c>
      <c r="Y34" s="9"/>
      <c r="Z34" s="9" t="s">
        <v>29</v>
      </c>
      <c r="AA34" s="9"/>
      <c r="AB34" s="9" t="s">
        <v>30</v>
      </c>
      <c r="AC34" s="9"/>
      <c r="AD34" s="9" t="s">
        <v>68</v>
      </c>
      <c r="AE34" s="9"/>
      <c r="AF34" s="9"/>
    </row>
    <row r="57" ht="31.5" customHeight="1" x14ac:dyDescent="0.4"/>
    <row r="58" ht="23.25" customHeight="1" x14ac:dyDescent="0.4"/>
  </sheetData>
  <autoFilter ref="A2:A16"/>
  <mergeCells count="3">
    <mergeCell ref="N2:N3"/>
    <mergeCell ref="A1:N1"/>
    <mergeCell ref="A2:A3"/>
  </mergeCells>
  <phoneticPr fontId="1" type="noConversion"/>
  <printOptions horizontalCentered="1" verticalCentered="1"/>
  <pageMargins left="0" right="0" top="0.75" bottom="0" header="0" footer="0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zoomScale="90" zoomScaleNormal="90" workbookViewId="0">
      <selection activeCell="M23" sqref="M23"/>
    </sheetView>
  </sheetViews>
  <sheetFormatPr defaultColWidth="9.140625" defaultRowHeight="15.75" x14ac:dyDescent="0.2"/>
  <cols>
    <col min="1" max="1" width="9.140625" style="10"/>
    <col min="2" max="2" width="6" style="10" customWidth="1"/>
    <col min="3" max="3" width="10.140625" style="10" customWidth="1"/>
    <col min="4" max="4" width="8.7109375" style="10" customWidth="1"/>
    <col min="5" max="5" width="8.85546875" style="10" customWidth="1"/>
    <col min="6" max="6" width="6.28515625" style="10" customWidth="1"/>
    <col min="7" max="8" width="8.85546875" style="10" customWidth="1"/>
    <col min="9" max="9" width="10.28515625" style="10" customWidth="1"/>
    <col min="10" max="10" width="6.5703125" style="10" customWidth="1"/>
    <col min="11" max="11" width="8.42578125" style="10" customWidth="1"/>
    <col min="12" max="12" width="7.140625" style="10" customWidth="1"/>
    <col min="13" max="13" width="10.42578125" style="10" customWidth="1"/>
    <col min="14" max="14" width="6.28515625" style="10" customWidth="1"/>
    <col min="15" max="15" width="9.42578125" style="10" customWidth="1"/>
    <col min="16" max="16" width="4.7109375" style="10" customWidth="1"/>
    <col min="17" max="17" width="9.42578125" style="10" customWidth="1"/>
    <col min="18" max="18" width="10.140625" style="10" bestFit="1" customWidth="1"/>
    <col min="19" max="16384" width="9.140625" style="10"/>
  </cols>
  <sheetData>
    <row r="1" spans="1:18" ht="126" customHeight="1" x14ac:dyDescent="0.2"/>
    <row r="2" spans="1:18" ht="36" customHeight="1" x14ac:dyDescent="0.2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2"/>
    </row>
    <row r="3" spans="1:18" ht="24.75" customHeight="1" x14ac:dyDescent="0.2">
      <c r="A3" s="103" t="s">
        <v>27</v>
      </c>
      <c r="B3" s="105" t="s">
        <v>39</v>
      </c>
      <c r="C3" s="107"/>
      <c r="D3" s="107"/>
      <c r="E3" s="106"/>
      <c r="F3" s="105" t="s">
        <v>40</v>
      </c>
      <c r="G3" s="107"/>
      <c r="H3" s="107"/>
      <c r="I3" s="106"/>
      <c r="J3" s="105" t="s">
        <v>35</v>
      </c>
      <c r="K3" s="107"/>
      <c r="L3" s="107"/>
      <c r="M3" s="106"/>
      <c r="N3" s="105" t="s">
        <v>49</v>
      </c>
      <c r="O3" s="106"/>
      <c r="P3" s="105" t="s">
        <v>44</v>
      </c>
      <c r="Q3" s="106"/>
      <c r="R3" s="103" t="s">
        <v>47</v>
      </c>
    </row>
    <row r="4" spans="1:18" ht="59.25" customHeight="1" x14ac:dyDescent="0.2">
      <c r="A4" s="104"/>
      <c r="B4" s="11" t="s">
        <v>41</v>
      </c>
      <c r="C4" s="7" t="s">
        <v>32</v>
      </c>
      <c r="D4" s="7" t="s">
        <v>33</v>
      </c>
      <c r="E4" s="6" t="s">
        <v>42</v>
      </c>
      <c r="F4" s="11" t="s">
        <v>41</v>
      </c>
      <c r="G4" s="7" t="s">
        <v>32</v>
      </c>
      <c r="H4" s="7" t="s">
        <v>33</v>
      </c>
      <c r="I4" s="6" t="s">
        <v>42</v>
      </c>
      <c r="J4" s="11" t="s">
        <v>43</v>
      </c>
      <c r="K4" s="7" t="s">
        <v>32</v>
      </c>
      <c r="L4" s="7" t="s">
        <v>33</v>
      </c>
      <c r="M4" s="6" t="s">
        <v>42</v>
      </c>
      <c r="N4" s="14" t="s">
        <v>45</v>
      </c>
      <c r="O4" s="7" t="s">
        <v>46</v>
      </c>
      <c r="P4" s="7" t="s">
        <v>45</v>
      </c>
      <c r="Q4" s="7" t="s">
        <v>46</v>
      </c>
      <c r="R4" s="104"/>
    </row>
    <row r="5" spans="1:18" ht="24.75" customHeight="1" x14ac:dyDescent="0.2">
      <c r="A5" s="3" t="s">
        <v>2</v>
      </c>
      <c r="B5" s="12"/>
      <c r="C5" s="12"/>
      <c r="D5" s="12"/>
      <c r="E5" s="12">
        <f>SUM(C5:D5)</f>
        <v>0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>
        <f>SUM(E5,I5,M5,O5,Q5)</f>
        <v>0</v>
      </c>
    </row>
    <row r="6" spans="1:18" ht="24.75" customHeight="1" x14ac:dyDescent="0.2">
      <c r="A6" s="3" t="s">
        <v>3</v>
      </c>
      <c r="B6" s="12"/>
      <c r="C6" s="12"/>
      <c r="D6" s="12"/>
      <c r="E6" s="12">
        <f t="shared" ref="E6:E16" si="0">SUM(C6:D6)</f>
        <v>0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>
        <f t="shared" ref="R6:R16" si="1">SUM(E6,I6,M6,O6,Q6)</f>
        <v>0</v>
      </c>
    </row>
    <row r="7" spans="1:18" ht="24.75" customHeight="1" x14ac:dyDescent="0.2">
      <c r="A7" s="3" t="s">
        <v>4</v>
      </c>
      <c r="B7" s="12"/>
      <c r="C7" s="12"/>
      <c r="D7" s="12"/>
      <c r="E7" s="12">
        <f t="shared" si="0"/>
        <v>0</v>
      </c>
      <c r="F7" s="12"/>
      <c r="G7" s="12"/>
      <c r="H7" s="12"/>
      <c r="I7" s="12">
        <f t="shared" ref="I7:I16" si="2">SUM(G7:H7)</f>
        <v>0</v>
      </c>
      <c r="J7" s="12"/>
      <c r="K7" s="12"/>
      <c r="L7" s="12"/>
      <c r="M7" s="12">
        <f t="shared" ref="M7:M16" si="3">SUM(K7:L7)</f>
        <v>0</v>
      </c>
      <c r="N7" s="12"/>
      <c r="O7" s="12"/>
      <c r="P7" s="12"/>
      <c r="Q7" s="12"/>
      <c r="R7" s="12">
        <f t="shared" si="1"/>
        <v>0</v>
      </c>
    </row>
    <row r="8" spans="1:18" ht="24.75" customHeight="1" x14ac:dyDescent="0.2">
      <c r="A8" s="3" t="s">
        <v>5</v>
      </c>
      <c r="B8" s="12"/>
      <c r="C8" s="12"/>
      <c r="D8" s="12"/>
      <c r="E8" s="12">
        <f t="shared" si="0"/>
        <v>0</v>
      </c>
      <c r="F8" s="12"/>
      <c r="G8" s="12"/>
      <c r="H8" s="12"/>
      <c r="I8" s="12">
        <f t="shared" si="2"/>
        <v>0</v>
      </c>
      <c r="J8" s="12"/>
      <c r="K8" s="12"/>
      <c r="L8" s="12"/>
      <c r="M8" s="12">
        <f t="shared" si="3"/>
        <v>0</v>
      </c>
      <c r="N8" s="12"/>
      <c r="O8" s="12"/>
      <c r="P8" s="12"/>
      <c r="Q8" s="12"/>
      <c r="R8" s="12">
        <f t="shared" si="1"/>
        <v>0</v>
      </c>
    </row>
    <row r="9" spans="1:18" ht="24.75" customHeight="1" x14ac:dyDescent="0.2">
      <c r="A9" s="3" t="s">
        <v>6</v>
      </c>
      <c r="B9" s="12"/>
      <c r="C9" s="12"/>
      <c r="D9" s="12"/>
      <c r="E9" s="12">
        <f t="shared" si="0"/>
        <v>0</v>
      </c>
      <c r="F9" s="12"/>
      <c r="G9" s="12"/>
      <c r="H9" s="12"/>
      <c r="I9" s="12">
        <f t="shared" si="2"/>
        <v>0</v>
      </c>
      <c r="J9" s="12"/>
      <c r="K9" s="12"/>
      <c r="L9" s="12"/>
      <c r="M9" s="12">
        <f t="shared" si="3"/>
        <v>0</v>
      </c>
      <c r="N9" s="12"/>
      <c r="O9" s="12"/>
      <c r="P9" s="12"/>
      <c r="Q9" s="12"/>
      <c r="R9" s="12">
        <f t="shared" si="1"/>
        <v>0</v>
      </c>
    </row>
    <row r="10" spans="1:18" ht="24.75" customHeight="1" x14ac:dyDescent="0.2">
      <c r="A10" s="3" t="s">
        <v>7</v>
      </c>
      <c r="B10" s="12"/>
      <c r="C10" s="12"/>
      <c r="D10" s="12"/>
      <c r="E10" s="12">
        <f t="shared" si="0"/>
        <v>0</v>
      </c>
      <c r="F10" s="12"/>
      <c r="G10" s="12"/>
      <c r="H10" s="12"/>
      <c r="I10" s="12">
        <f t="shared" si="2"/>
        <v>0</v>
      </c>
      <c r="J10" s="12"/>
      <c r="K10" s="12"/>
      <c r="L10" s="12"/>
      <c r="M10" s="12">
        <f t="shared" si="3"/>
        <v>0</v>
      </c>
      <c r="N10" s="12"/>
      <c r="O10" s="12"/>
      <c r="P10" s="12"/>
      <c r="Q10" s="12"/>
      <c r="R10" s="12">
        <f t="shared" si="1"/>
        <v>0</v>
      </c>
    </row>
    <row r="11" spans="1:18" ht="24.75" customHeight="1" x14ac:dyDescent="0.2">
      <c r="A11" s="3" t="s">
        <v>8</v>
      </c>
      <c r="B11" s="12"/>
      <c r="C11" s="12"/>
      <c r="D11" s="12"/>
      <c r="E11" s="12">
        <f t="shared" si="0"/>
        <v>0</v>
      </c>
      <c r="F11" s="12"/>
      <c r="G11" s="12"/>
      <c r="H11" s="12"/>
      <c r="I11" s="12">
        <f t="shared" si="2"/>
        <v>0</v>
      </c>
      <c r="J11" s="12"/>
      <c r="K11" s="12"/>
      <c r="L11" s="12"/>
      <c r="M11" s="12">
        <f t="shared" si="3"/>
        <v>0</v>
      </c>
      <c r="N11" s="12"/>
      <c r="O11" s="12"/>
      <c r="P11" s="12"/>
      <c r="Q11" s="12"/>
      <c r="R11" s="12">
        <f t="shared" si="1"/>
        <v>0</v>
      </c>
    </row>
    <row r="12" spans="1:18" ht="24.75" customHeight="1" x14ac:dyDescent="0.2">
      <c r="A12" s="3" t="s">
        <v>9</v>
      </c>
      <c r="B12" s="12"/>
      <c r="C12" s="12"/>
      <c r="D12" s="12"/>
      <c r="E12" s="12">
        <f t="shared" si="0"/>
        <v>0</v>
      </c>
      <c r="F12" s="12"/>
      <c r="G12" s="12"/>
      <c r="H12" s="12"/>
      <c r="I12" s="12">
        <f t="shared" si="2"/>
        <v>0</v>
      </c>
      <c r="J12" s="12"/>
      <c r="K12" s="12"/>
      <c r="L12" s="12"/>
      <c r="M12" s="12">
        <f t="shared" si="3"/>
        <v>0</v>
      </c>
      <c r="N12" s="12"/>
      <c r="O12" s="12"/>
      <c r="P12" s="12"/>
      <c r="Q12" s="13"/>
      <c r="R12" s="12">
        <f t="shared" si="1"/>
        <v>0</v>
      </c>
    </row>
    <row r="13" spans="1:18" ht="24.75" customHeight="1" x14ac:dyDescent="0.2">
      <c r="A13" s="3" t="s">
        <v>10</v>
      </c>
      <c r="B13" s="12"/>
      <c r="C13" s="12"/>
      <c r="D13" s="12"/>
      <c r="E13" s="12">
        <f t="shared" si="0"/>
        <v>0</v>
      </c>
      <c r="F13" s="12"/>
      <c r="G13" s="12"/>
      <c r="H13" s="12"/>
      <c r="I13" s="12">
        <f t="shared" si="2"/>
        <v>0</v>
      </c>
      <c r="J13" s="12"/>
      <c r="K13" s="12"/>
      <c r="L13" s="12"/>
      <c r="M13" s="12">
        <f t="shared" si="3"/>
        <v>0</v>
      </c>
      <c r="N13" s="12"/>
      <c r="O13" s="12"/>
      <c r="P13" s="12"/>
      <c r="Q13" s="12"/>
      <c r="R13" s="12">
        <f t="shared" si="1"/>
        <v>0</v>
      </c>
    </row>
    <row r="14" spans="1:18" ht="24.75" customHeight="1" x14ac:dyDescent="0.2">
      <c r="A14" s="3" t="s">
        <v>11</v>
      </c>
      <c r="B14" s="12"/>
      <c r="C14" s="12"/>
      <c r="D14" s="12"/>
      <c r="E14" s="12">
        <f t="shared" si="0"/>
        <v>0</v>
      </c>
      <c r="F14" s="12"/>
      <c r="G14" s="12"/>
      <c r="H14" s="12"/>
      <c r="I14" s="12">
        <f t="shared" si="2"/>
        <v>0</v>
      </c>
      <c r="J14" s="12"/>
      <c r="K14" s="12"/>
      <c r="L14" s="12"/>
      <c r="M14" s="12">
        <f t="shared" si="3"/>
        <v>0</v>
      </c>
      <c r="N14" s="12"/>
      <c r="O14" s="12"/>
      <c r="P14" s="12"/>
      <c r="Q14" s="12"/>
      <c r="R14" s="12">
        <f t="shared" si="1"/>
        <v>0</v>
      </c>
    </row>
    <row r="15" spans="1:18" ht="24.75" customHeight="1" x14ac:dyDescent="0.2">
      <c r="A15" s="3" t="s">
        <v>12</v>
      </c>
      <c r="B15" s="12"/>
      <c r="C15" s="12"/>
      <c r="D15" s="12"/>
      <c r="E15" s="12">
        <f t="shared" si="0"/>
        <v>0</v>
      </c>
      <c r="F15" s="12"/>
      <c r="G15" s="12"/>
      <c r="H15" s="12"/>
      <c r="I15" s="12">
        <f t="shared" si="2"/>
        <v>0</v>
      </c>
      <c r="J15" s="12"/>
      <c r="K15" s="12"/>
      <c r="L15" s="12"/>
      <c r="M15" s="12">
        <v>0</v>
      </c>
      <c r="N15" s="12"/>
      <c r="O15" s="12"/>
      <c r="P15" s="12"/>
      <c r="Q15" s="12"/>
      <c r="R15" s="12">
        <f t="shared" si="1"/>
        <v>0</v>
      </c>
    </row>
    <row r="16" spans="1:18" ht="24.75" customHeight="1" x14ac:dyDescent="0.2">
      <c r="A16" s="3" t="s">
        <v>13</v>
      </c>
      <c r="B16" s="12"/>
      <c r="C16" s="12"/>
      <c r="D16" s="12"/>
      <c r="E16" s="12">
        <f t="shared" si="0"/>
        <v>0</v>
      </c>
      <c r="F16" s="12"/>
      <c r="G16" s="12"/>
      <c r="H16" s="12"/>
      <c r="I16" s="12">
        <f t="shared" si="2"/>
        <v>0</v>
      </c>
      <c r="J16" s="12"/>
      <c r="K16" s="12"/>
      <c r="L16" s="12"/>
      <c r="M16" s="12">
        <f t="shared" si="3"/>
        <v>0</v>
      </c>
      <c r="N16" s="12"/>
      <c r="O16" s="12"/>
      <c r="P16" s="12"/>
      <c r="Q16" s="12"/>
      <c r="R16" s="12">
        <f t="shared" si="1"/>
        <v>0</v>
      </c>
    </row>
    <row r="17" spans="1:18" ht="24.75" customHeight="1" x14ac:dyDescent="0.2">
      <c r="A17" s="3" t="s">
        <v>34</v>
      </c>
      <c r="B17" s="12">
        <f t="shared" ref="B17:L17" si="4">SUM(B5:B16)</f>
        <v>0</v>
      </c>
      <c r="C17" s="12">
        <f t="shared" si="4"/>
        <v>0</v>
      </c>
      <c r="D17" s="12">
        <f t="shared" si="4"/>
        <v>0</v>
      </c>
      <c r="E17" s="12">
        <f t="shared" si="4"/>
        <v>0</v>
      </c>
      <c r="F17" s="12">
        <f t="shared" si="4"/>
        <v>0</v>
      </c>
      <c r="G17" s="12">
        <f t="shared" si="4"/>
        <v>0</v>
      </c>
      <c r="H17" s="12">
        <f t="shared" si="4"/>
        <v>0</v>
      </c>
      <c r="I17" s="12">
        <f t="shared" si="4"/>
        <v>0</v>
      </c>
      <c r="J17" s="12">
        <f t="shared" si="4"/>
        <v>0</v>
      </c>
      <c r="K17" s="12">
        <f t="shared" si="4"/>
        <v>0</v>
      </c>
      <c r="L17" s="12">
        <f t="shared" si="4"/>
        <v>0</v>
      </c>
      <c r="M17" s="12">
        <f t="shared" ref="M17:R17" si="5">SUM(M5:M16)</f>
        <v>0</v>
      </c>
      <c r="N17" s="12">
        <f t="shared" si="5"/>
        <v>0</v>
      </c>
      <c r="O17" s="12">
        <f t="shared" si="5"/>
        <v>0</v>
      </c>
      <c r="P17" s="12">
        <f t="shared" si="5"/>
        <v>0</v>
      </c>
      <c r="Q17" s="12">
        <f t="shared" si="5"/>
        <v>0</v>
      </c>
      <c r="R17" s="12">
        <f t="shared" si="5"/>
        <v>0</v>
      </c>
    </row>
  </sheetData>
  <mergeCells count="8">
    <mergeCell ref="A2:R2"/>
    <mergeCell ref="R3:R4"/>
    <mergeCell ref="P3:Q3"/>
    <mergeCell ref="B3:E3"/>
    <mergeCell ref="F3:I3"/>
    <mergeCell ref="J3:M3"/>
    <mergeCell ref="A3:A4"/>
    <mergeCell ref="N3:O3"/>
  </mergeCells>
  <phoneticPr fontId="1" type="noConversion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99AF104-508E-4E76-A683-D7BDEE17C3C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واحد آب و برق </vt:lpstr>
      <vt:lpstr>پلاک کوبی و نقاشی</vt:lpstr>
      <vt:lpstr>جوشکاری و مبلمان </vt:lpstr>
      <vt:lpstr>هزینه های زیبا سازی</vt:lpstr>
      <vt:lpstr>ساختمانهای ستادی1</vt:lpstr>
    </vt:vector>
  </TitlesOfParts>
  <Company>dae 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system`</dc:creator>
  <cp:lastModifiedBy>leyla abbasi</cp:lastModifiedBy>
  <cp:lastPrinted>2016-12-28T09:48:09Z</cp:lastPrinted>
  <dcterms:created xsi:type="dcterms:W3CDTF">2005-01-11T22:20:14Z</dcterms:created>
  <dcterms:modified xsi:type="dcterms:W3CDTF">2017-09-19T08:50:29Z</dcterms:modified>
</cp:coreProperties>
</file>