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5" yWindow="15" windowWidth="12645" windowHeight="7380" tabRatio="675"/>
  </bookViews>
  <sheets>
    <sheet name="اتوبوسرانی" sheetId="5" r:id="rId1"/>
  </sheets>
  <definedNames>
    <definedName name="_xlnm._FilterDatabase" localSheetId="0" hidden="1">اتوبوسرانی!$B$2:$B$16</definedName>
  </definedNames>
  <calcPr calcId="144525"/>
</workbook>
</file>

<file path=xl/calcChain.xml><?xml version="1.0" encoding="utf-8"?>
<calcChain xmlns="http://schemas.openxmlformats.org/spreadsheetml/2006/main">
  <c r="AZ16" i="5" l="1"/>
  <c r="AN15" i="5"/>
  <c r="I15" i="5"/>
  <c r="E15" i="5"/>
  <c r="AN14" i="5" l="1"/>
  <c r="I14" i="5"/>
  <c r="E14" i="5"/>
  <c r="I13" i="5" l="1"/>
  <c r="E13" i="5"/>
  <c r="AN12" i="5" l="1"/>
  <c r="I12" i="5"/>
  <c r="E12" i="5"/>
  <c r="E16" i="5" s="1"/>
  <c r="AF16" i="5" l="1"/>
  <c r="AN11" i="5"/>
  <c r="I11" i="5"/>
  <c r="E11" i="5"/>
  <c r="AN9" i="5" l="1"/>
  <c r="AN10" i="5"/>
  <c r="I10" i="5"/>
  <c r="E10" i="5"/>
  <c r="L16" i="5" l="1"/>
  <c r="I9" i="5"/>
  <c r="I8" i="5"/>
  <c r="AN7" i="5" l="1"/>
  <c r="AN6" i="5"/>
  <c r="AN5" i="5"/>
  <c r="AN4" i="5"/>
  <c r="I7" i="5"/>
  <c r="I16" i="5" s="1"/>
  <c r="I5" i="5" l="1"/>
  <c r="I6" i="5"/>
  <c r="E4" i="5" l="1"/>
  <c r="I4" i="5"/>
  <c r="AN13" i="5" l="1"/>
  <c r="AR16" i="5" l="1"/>
  <c r="AV16" i="5"/>
  <c r="AQ16" i="5"/>
  <c r="P16" i="5"/>
  <c r="Q16" i="5"/>
  <c r="R16" i="5"/>
  <c r="S16" i="5"/>
  <c r="T16" i="5"/>
  <c r="U16" i="5"/>
  <c r="V16" i="5"/>
  <c r="W16" i="5"/>
  <c r="X16" i="5"/>
  <c r="Y16" i="5"/>
  <c r="Z16" i="5"/>
  <c r="AA16" i="5"/>
  <c r="O16" i="5"/>
  <c r="D16" i="5"/>
  <c r="F16" i="5"/>
  <c r="G16" i="5"/>
  <c r="H16" i="5"/>
  <c r="J16" i="5"/>
  <c r="K16" i="5"/>
  <c r="C16" i="5"/>
  <c r="E5" i="5" l="1"/>
  <c r="E6" i="5"/>
  <c r="E7" i="5"/>
  <c r="E8" i="5"/>
  <c r="E9" i="5"/>
  <c r="AM8" i="5" l="1"/>
  <c r="AN8" i="5" l="1"/>
</calcChain>
</file>

<file path=xl/sharedStrings.xml><?xml version="1.0" encoding="utf-8"?>
<sst xmlns="http://schemas.openxmlformats.org/spreadsheetml/2006/main" count="109" uniqueCount="65">
  <si>
    <t>ماه</t>
  </si>
  <si>
    <t>فروردين</t>
  </si>
  <si>
    <t>تير</t>
  </si>
  <si>
    <t>مرداد</t>
  </si>
  <si>
    <t>شهريور</t>
  </si>
  <si>
    <t>جمع کل</t>
  </si>
  <si>
    <t xml:space="preserve">ارديبهشت </t>
  </si>
  <si>
    <t xml:space="preserve">خرداد </t>
  </si>
  <si>
    <t xml:space="preserve">تايپ نامه </t>
  </si>
  <si>
    <t xml:space="preserve">ثبت نامه </t>
  </si>
  <si>
    <t>روابط عمومی</t>
  </si>
  <si>
    <t>فعاليت انجام شده ( مورد )</t>
  </si>
  <si>
    <t xml:space="preserve">درآمد های عملياتی </t>
  </si>
  <si>
    <t xml:space="preserve">درآمدهای غير عمليانی </t>
  </si>
  <si>
    <t xml:space="preserve">هزينه های عملياتی </t>
  </si>
  <si>
    <t>هزينه های غير عملياتی</t>
  </si>
  <si>
    <t xml:space="preserve">امــور اداری </t>
  </si>
  <si>
    <t>جمع هزينه ها</t>
  </si>
  <si>
    <t>جمع</t>
  </si>
  <si>
    <t xml:space="preserve"> تعداد تعميرات  موتور</t>
  </si>
  <si>
    <t xml:space="preserve"> تعداد لنت کوبی وتنظيم باد</t>
  </si>
  <si>
    <t>تعدادپنجرگيری</t>
  </si>
  <si>
    <t>تعدادصافکاری</t>
  </si>
  <si>
    <t>تعدادنقاشی</t>
  </si>
  <si>
    <t>تعدادکارواش</t>
  </si>
  <si>
    <t xml:space="preserve"> تعداد تعميرماشين آلات بنزينی</t>
  </si>
  <si>
    <t>تعدادتودوزی</t>
  </si>
  <si>
    <t xml:space="preserve">تعدادامداد فنی سازمان </t>
  </si>
  <si>
    <t xml:space="preserve">تعدادسرويس روغن </t>
  </si>
  <si>
    <t>کمکهای بلا عوض</t>
  </si>
  <si>
    <t>راننده سنگین</t>
  </si>
  <si>
    <t>راننده سبک</t>
  </si>
  <si>
    <t>بلیط فروش</t>
  </si>
  <si>
    <t>کمک راننده</t>
  </si>
  <si>
    <t>کنترل خط</t>
  </si>
  <si>
    <t>کادر فنی</t>
  </si>
  <si>
    <t>قراردادی</t>
  </si>
  <si>
    <t>ملکی</t>
  </si>
  <si>
    <t>خصوصی</t>
  </si>
  <si>
    <t>تعداد کل مسافر جابجا شده</t>
  </si>
  <si>
    <t>آمار مینی بوسها</t>
  </si>
  <si>
    <t>آمار اتوبوسها</t>
  </si>
  <si>
    <t>استیجاری</t>
  </si>
  <si>
    <t>صدور کارت سوخت</t>
  </si>
  <si>
    <t>کارمند</t>
  </si>
  <si>
    <t>سرویس ادارات(ساعت)</t>
  </si>
  <si>
    <t>استيجاري</t>
  </si>
  <si>
    <t>امــور مــالی (به هزارريال )</t>
  </si>
  <si>
    <t>متفرقه (کارآموز)</t>
  </si>
  <si>
    <t>مهر</t>
  </si>
  <si>
    <t>آبان</t>
  </si>
  <si>
    <t>آذر</t>
  </si>
  <si>
    <t>دی</t>
  </si>
  <si>
    <t>بهمن</t>
  </si>
  <si>
    <t>اسفند</t>
  </si>
  <si>
    <t>خصوصی (خط روستایی وشهری)</t>
  </si>
  <si>
    <t>جمع درآمدها</t>
  </si>
  <si>
    <t xml:space="preserve">تعداد تعميرات باک و رادياتور </t>
  </si>
  <si>
    <t>آمار عملکرد واحدهای اداری ، مالی و روابط عمومی سازمان اتوبوسرانی شهرداری اروميه در  سال 1396</t>
  </si>
  <si>
    <t xml:space="preserve"> آمار عملکرد واحد تعميرات سازمان اتوبوسرانی شهرداری اروميه در سال 1396 </t>
  </si>
  <si>
    <t>آمار کارکنان فعال سازمان اتوبوسرانی در سال 1396</t>
  </si>
  <si>
    <t>آمار وعملکرد سازمان اتوبوسرانی در سال 1396</t>
  </si>
  <si>
    <t xml:space="preserve"> تعداد باطری سازی </t>
  </si>
  <si>
    <t xml:space="preserve">تعداد تعميرات ويابازسازي </t>
  </si>
  <si>
    <t xml:space="preserve">مامور بخدمت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</si>
</sst>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b/>
      <sz val="10"/>
      <name val="Nazanin"/>
      <charset val="178"/>
    </font>
    <font>
      <sz val="8"/>
      <name val="Titr"/>
      <charset val="178"/>
    </font>
    <font>
      <b/>
      <sz val="8"/>
      <name val="B Nazanin"/>
      <charset val="178"/>
    </font>
    <font>
      <b/>
      <sz val="10"/>
      <name val="B Nazanin"/>
      <charset val="178"/>
    </font>
    <font>
      <b/>
      <sz val="12"/>
      <name val="B Titr"/>
      <charset val="178"/>
    </font>
    <font>
      <b/>
      <sz val="10"/>
      <name val="B Traffic"/>
      <charset val="178"/>
    </font>
    <font>
      <sz val="12"/>
      <name val="B Mitra"/>
      <charset val="178"/>
    </font>
    <font>
      <b/>
      <sz val="11"/>
      <name val="B Mitra"/>
      <charset val="178"/>
    </font>
    <font>
      <b/>
      <sz val="10"/>
      <name val="B Mitra"/>
      <charset val="178"/>
    </font>
    <font>
      <sz val="10"/>
      <name val="B Traffic"/>
      <charset val="178"/>
    </font>
    <font>
      <b/>
      <sz val="14"/>
      <color theme="3" tint="-0.249977111117893"/>
      <name val="B Titr"/>
      <charset val="178"/>
    </font>
    <font>
      <b/>
      <sz val="14"/>
      <color theme="3" tint="-0.249977111117893"/>
      <name val="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horizontal="center" vertical="center"/>
    </xf>
  </cellStyleXfs>
  <cellXfs count="54">
    <xf numFmtId="0" fontId="0" fillId="0" borderId="0" xfId="0">
      <alignment horizontal="center" vertical="center"/>
    </xf>
    <xf numFmtId="3" fontId="3" fillId="0" borderId="0" xfId="0" applyNumberFormat="1" applyFo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Continuous" vertical="center"/>
    </xf>
    <xf numFmtId="3" fontId="7" fillId="3" borderId="6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shrinkToFit="1"/>
    </xf>
    <xf numFmtId="3" fontId="9" fillId="4" borderId="9" xfId="0" applyNumberFormat="1" applyFont="1" applyFill="1" applyBorder="1" applyAlignment="1">
      <alignment horizontal="center" vertical="center" shrinkToFit="1"/>
    </xf>
    <xf numFmtId="3" fontId="6" fillId="2" borderId="7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 shrinkToFit="1"/>
    </xf>
    <xf numFmtId="3" fontId="9" fillId="2" borderId="9" xfId="0" applyNumberFormat="1" applyFont="1" applyFill="1" applyBorder="1" applyAlignment="1">
      <alignment horizontal="center" vertical="center" shrinkToFit="1"/>
    </xf>
    <xf numFmtId="3" fontId="6" fillId="4" borderId="10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 shrinkToFit="1"/>
    </xf>
    <xf numFmtId="3" fontId="6" fillId="4" borderId="4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 shrinkToFit="1"/>
    </xf>
    <xf numFmtId="3" fontId="6" fillId="4" borderId="5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 shrinkToFit="1"/>
    </xf>
    <xf numFmtId="3" fontId="6" fillId="2" borderId="8" xfId="0" applyNumberFormat="1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>
      <alignment horizontal="center" vertical="center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 shrinkToFit="1"/>
    </xf>
    <xf numFmtId="3" fontId="9" fillId="5" borderId="8" xfId="0" applyNumberFormat="1" applyFont="1" applyFill="1" applyBorder="1" applyAlignment="1">
      <alignment horizontal="center" vertical="center" shrinkToFit="1"/>
    </xf>
    <xf numFmtId="3" fontId="9" fillId="6" borderId="8" xfId="0" applyNumberFormat="1" applyFont="1" applyFill="1" applyBorder="1" applyAlignment="1">
      <alignment horizontal="center" vertical="center" shrinkToFit="1"/>
    </xf>
    <xf numFmtId="3" fontId="9" fillId="5" borderId="11" xfId="0" applyNumberFormat="1" applyFont="1" applyFill="1" applyBorder="1" applyAlignment="1">
      <alignment horizontal="center" vertical="center" shrinkToFit="1"/>
    </xf>
    <xf numFmtId="3" fontId="9" fillId="6" borderId="9" xfId="0" applyNumberFormat="1" applyFont="1" applyFill="1" applyBorder="1" applyAlignment="1">
      <alignment horizontal="center" vertical="center" shrinkToFit="1"/>
    </xf>
    <xf numFmtId="3" fontId="8" fillId="3" borderId="6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D9F1"/>
      <color rgb="FF8DB4E2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مقایسه سهم کد های درآمدی سازمان اتوبوسرانی از مجموع درآمدها در  سال 1396</a:t>
            </a:r>
            <a:endParaRPr lang="en-US" sz="1100" baseline="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tx2">
            <a:lumMod val="40000"/>
            <a:lumOff val="6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64160570316924"/>
          <c:y val="0.22791674649716018"/>
          <c:w val="0.85815778653958585"/>
          <c:h val="0.58967981937071268"/>
        </c:manualLayout>
      </c:layout>
      <c:bar3DChart>
        <c:barDir val="col"/>
        <c:grouping val="percentStacked"/>
        <c:varyColors val="0"/>
        <c:ser>
          <c:idx val="1"/>
          <c:order val="0"/>
          <c:tx>
            <c:strRef>
              <c:f>اتوبوسرانی!$F$3</c:f>
              <c:strCache>
                <c:ptCount val="1"/>
                <c:pt idx="0">
                  <c:v>درآمد های عملياتی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اتوبوسرانی!$B$4:$B$15</c:f>
              <c:strCache>
                <c:ptCount val="12"/>
                <c:pt idx="0">
                  <c:v>فروردين</c:v>
                </c:pt>
                <c:pt idx="1">
                  <c:v>ارديبهشت </c:v>
                </c:pt>
                <c:pt idx="2">
                  <c:v>خرداد 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اتوبوسرانی!$F$4:$F$15</c:f>
              <c:numCache>
                <c:formatCode>#,##0</c:formatCode>
                <c:ptCount val="12"/>
                <c:pt idx="0">
                  <c:v>582095</c:v>
                </c:pt>
                <c:pt idx="1">
                  <c:v>1556011</c:v>
                </c:pt>
                <c:pt idx="2">
                  <c:v>2233422</c:v>
                </c:pt>
                <c:pt idx="3">
                  <c:v>1037564</c:v>
                </c:pt>
                <c:pt idx="4">
                  <c:v>1996119</c:v>
                </c:pt>
                <c:pt idx="5">
                  <c:v>1324232</c:v>
                </c:pt>
                <c:pt idx="6">
                  <c:v>1435412</c:v>
                </c:pt>
                <c:pt idx="7">
                  <c:v>2896469</c:v>
                </c:pt>
                <c:pt idx="8">
                  <c:v>3671954</c:v>
                </c:pt>
                <c:pt idx="9">
                  <c:v>5707479</c:v>
                </c:pt>
                <c:pt idx="10">
                  <c:v>2009838</c:v>
                </c:pt>
                <c:pt idx="11">
                  <c:v>3120205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B5-49D3-B233-7421A5464A1F}"/>
            </c:ext>
          </c:extLst>
        </c:ser>
        <c:ser>
          <c:idx val="2"/>
          <c:order val="1"/>
          <c:tx>
            <c:strRef>
              <c:f>اتوبوسرانی!$G$3</c:f>
              <c:strCache>
                <c:ptCount val="1"/>
                <c:pt idx="0">
                  <c:v>درآمدهای غير عمليانی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اتوبوسرانی!$B$4:$B$15</c:f>
              <c:strCache>
                <c:ptCount val="12"/>
                <c:pt idx="0">
                  <c:v>فروردين</c:v>
                </c:pt>
                <c:pt idx="1">
                  <c:v>ارديبهشت </c:v>
                </c:pt>
                <c:pt idx="2">
                  <c:v>خرداد 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اتوبوسرانی!$G$4:$G$15</c:f>
              <c:numCache>
                <c:formatCode>#,##0</c:formatCode>
                <c:ptCount val="12"/>
                <c:pt idx="0">
                  <c:v>845000</c:v>
                </c:pt>
                <c:pt idx="1">
                  <c:v>515235</c:v>
                </c:pt>
                <c:pt idx="2">
                  <c:v>1359950</c:v>
                </c:pt>
                <c:pt idx="3">
                  <c:v>98350</c:v>
                </c:pt>
                <c:pt idx="4">
                  <c:v>565804</c:v>
                </c:pt>
                <c:pt idx="5">
                  <c:v>191920</c:v>
                </c:pt>
                <c:pt idx="6">
                  <c:v>463838</c:v>
                </c:pt>
                <c:pt idx="7">
                  <c:v>568406</c:v>
                </c:pt>
                <c:pt idx="8">
                  <c:v>1803773</c:v>
                </c:pt>
                <c:pt idx="9">
                  <c:v>97200</c:v>
                </c:pt>
                <c:pt idx="10">
                  <c:v>1365750</c:v>
                </c:pt>
                <c:pt idx="11">
                  <c:v>337749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B5-49D3-B233-7421A5464A1F}"/>
            </c:ext>
          </c:extLst>
        </c:ser>
        <c:ser>
          <c:idx val="3"/>
          <c:order val="2"/>
          <c:tx>
            <c:strRef>
              <c:f>اتوبوسرانی!$H$3</c:f>
              <c:strCache>
                <c:ptCount val="1"/>
                <c:pt idx="0">
                  <c:v>کمکهای بلا عوض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اتوبوسرانی!$B$4:$B$15</c:f>
              <c:strCache>
                <c:ptCount val="12"/>
                <c:pt idx="0">
                  <c:v>فروردين</c:v>
                </c:pt>
                <c:pt idx="1">
                  <c:v>ارديبهشت </c:v>
                </c:pt>
                <c:pt idx="2">
                  <c:v>خرداد 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اتوبوسرانی!$H$4:$H$15</c:f>
              <c:numCache>
                <c:formatCode>#,##0</c:formatCode>
                <c:ptCount val="12"/>
                <c:pt idx="0">
                  <c:v>700000</c:v>
                </c:pt>
                <c:pt idx="1">
                  <c:v>9000</c:v>
                </c:pt>
                <c:pt idx="2">
                  <c:v>0</c:v>
                </c:pt>
                <c:pt idx="3">
                  <c:v>452600</c:v>
                </c:pt>
                <c:pt idx="4">
                  <c:v>107567</c:v>
                </c:pt>
                <c:pt idx="5">
                  <c:v>744649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217451</c:v>
                </c:pt>
                <c:pt idx="10">
                  <c:v>0</c:v>
                </c:pt>
                <c:pt idx="11">
                  <c:v>370000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B5-49D3-B233-7421A5464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822848"/>
        <c:axId val="167824384"/>
        <c:axId val="0"/>
      </c:bar3DChart>
      <c:catAx>
        <c:axId val="1678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cap="none" spc="0" normalizeH="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7824384"/>
        <c:crosses val="autoZero"/>
        <c:auto val="1"/>
        <c:lblAlgn val="ctr"/>
        <c:lblOffset val="100"/>
        <c:noMultiLvlLbl val="0"/>
      </c:catAx>
      <c:valAx>
        <c:axId val="16782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782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800" b="0" i="0" u="none" strike="noStrike" kern="1200" baseline="0">
              <a:solidFill>
                <a:schemeClr val="tx1"/>
              </a:solidFill>
              <a:latin typeface="F_Koodak" panose="05000000000000000000" pitchFamily="2" charset="2"/>
              <a:ea typeface="+mn-ea"/>
              <a:cs typeface="B Titr" panose="000007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a-IR" sz="1100" b="0" baseline="0">
                <a:solidFill>
                  <a:sysClr val="windowText" lastClr="000000"/>
                </a:solidFill>
                <a:cs typeface="B Titr" panose="00000700000000000000" pitchFamily="2" charset="-78"/>
              </a:rPr>
              <a:t>مقایسه هزينه های سازمان اتوبوسرانی در سال 1396 (به هزار ریال)</a:t>
            </a:r>
          </a:p>
        </c:rich>
      </c:tx>
      <c:layout/>
      <c:overlay val="0"/>
      <c:spPr>
        <a:solidFill>
          <a:schemeClr val="tx2">
            <a:lumMod val="40000"/>
            <a:lumOff val="6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tx2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tx2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اتوبوسرانی!$E$3</c:f>
              <c:strCache>
                <c:ptCount val="1"/>
                <c:pt idx="0">
                  <c:v>جمع هزينه ها</c:v>
                </c:pt>
              </c:strCache>
            </c:strRef>
          </c:tx>
          <c:spPr>
            <a:solidFill>
              <a:srgbClr val="0066CC"/>
            </a:solidFill>
            <a:ln>
              <a:noFill/>
            </a:ln>
            <a:effectLst>
              <a:outerShdw blurRad="50800" dist="19050" dir="5400000" algn="tl" rotWithShape="0">
                <a:srgbClr val="000000">
                  <a:alpha val="60000"/>
                </a:srgbClr>
              </a:outerShdw>
              <a:softEdge rad="12700"/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اتوبوسرانی!$B$4:$B$15</c:f>
              <c:strCache>
                <c:ptCount val="12"/>
                <c:pt idx="0">
                  <c:v>فروردين</c:v>
                </c:pt>
                <c:pt idx="1">
                  <c:v>ارديبهشت </c:v>
                </c:pt>
                <c:pt idx="2">
                  <c:v>خرداد 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اتوبوسرانی!$E$4:$E$15</c:f>
              <c:numCache>
                <c:formatCode>#,##0</c:formatCode>
                <c:ptCount val="12"/>
                <c:pt idx="0">
                  <c:v>1411997</c:v>
                </c:pt>
                <c:pt idx="1">
                  <c:v>5818308</c:v>
                </c:pt>
                <c:pt idx="2">
                  <c:v>3576376</c:v>
                </c:pt>
                <c:pt idx="3">
                  <c:v>596758</c:v>
                </c:pt>
                <c:pt idx="4">
                  <c:v>2937941</c:v>
                </c:pt>
                <c:pt idx="5">
                  <c:v>5404598</c:v>
                </c:pt>
                <c:pt idx="6">
                  <c:v>1603246</c:v>
                </c:pt>
                <c:pt idx="7">
                  <c:v>3964982</c:v>
                </c:pt>
                <c:pt idx="8">
                  <c:v>3246372</c:v>
                </c:pt>
                <c:pt idx="9">
                  <c:v>8593157</c:v>
                </c:pt>
                <c:pt idx="10">
                  <c:v>1329863</c:v>
                </c:pt>
                <c:pt idx="11">
                  <c:v>9086307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6-4140-8267-05A277ABC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443904"/>
        <c:axId val="168445440"/>
        <c:axId val="0"/>
      </c:bar3DChart>
      <c:catAx>
        <c:axId val="1684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445440"/>
        <c:crosses val="autoZero"/>
        <c:auto val="1"/>
        <c:lblAlgn val="ctr"/>
        <c:lblOffset val="100"/>
        <c:noMultiLvlLbl val="0"/>
      </c:catAx>
      <c:valAx>
        <c:axId val="1684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443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60000"/>
        <a:lumOff val="40000"/>
      </a:schemeClr>
    </a:solidFill>
    <a:ln>
      <a:solidFill>
        <a:schemeClr val="bg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a-IR" sz="1100" baseline="0">
                <a:solidFill>
                  <a:sysClr val="windowText" lastClr="000000"/>
                </a:solidFill>
                <a:cs typeface="B Titr" panose="00000700000000000000" pitchFamily="2" charset="-78"/>
              </a:rPr>
              <a:t>سهم هزینه ها و درآمدهای سازمان اتوبوسرانی در سال 1396</a:t>
            </a:r>
            <a:endParaRPr lang="en-US" sz="1100" baseline="0">
              <a:solidFill>
                <a:sysClr val="windowText" lastClr="000000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اتوبوسرانی!$E$3</c:f>
              <c:strCache>
                <c:ptCount val="1"/>
                <c:pt idx="0">
                  <c:v>جمع هزينه ها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0800" dist="19050" dir="5400000" algn="tl" rotWithShape="0">
                <a:srgbClr val="000000">
                  <a:alpha val="60000"/>
                </a:srgbClr>
              </a:outerShdw>
              <a:softEdge rad="12700"/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اتوبوسرانی!$B$4:$B$15</c:f>
              <c:strCache>
                <c:ptCount val="12"/>
                <c:pt idx="0">
                  <c:v>فروردين</c:v>
                </c:pt>
                <c:pt idx="1">
                  <c:v>ارديبهشت </c:v>
                </c:pt>
                <c:pt idx="2">
                  <c:v>خرداد 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اتوبوسرانی!$E$4:$E$15</c:f>
              <c:numCache>
                <c:formatCode>#,##0</c:formatCode>
                <c:ptCount val="12"/>
                <c:pt idx="0">
                  <c:v>1411997</c:v>
                </c:pt>
                <c:pt idx="1">
                  <c:v>5818308</c:v>
                </c:pt>
                <c:pt idx="2">
                  <c:v>3576376</c:v>
                </c:pt>
                <c:pt idx="3">
                  <c:v>596758</c:v>
                </c:pt>
                <c:pt idx="4">
                  <c:v>2937941</c:v>
                </c:pt>
                <c:pt idx="5">
                  <c:v>5404598</c:v>
                </c:pt>
                <c:pt idx="6">
                  <c:v>1603246</c:v>
                </c:pt>
                <c:pt idx="7">
                  <c:v>3964982</c:v>
                </c:pt>
                <c:pt idx="8">
                  <c:v>3246372</c:v>
                </c:pt>
                <c:pt idx="9">
                  <c:v>8593157</c:v>
                </c:pt>
                <c:pt idx="10">
                  <c:v>1329863</c:v>
                </c:pt>
                <c:pt idx="11">
                  <c:v>9086307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17-47E3-B24A-6274963089A2}"/>
            </c:ext>
          </c:extLst>
        </c:ser>
        <c:ser>
          <c:idx val="2"/>
          <c:order val="1"/>
          <c:tx>
            <c:strRef>
              <c:f>اتوبوسرانی!$I$3</c:f>
              <c:strCache>
                <c:ptCount val="1"/>
                <c:pt idx="0">
                  <c:v>جمع درآمدها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0800" dist="19050" dir="5400000" algn="tl" rotWithShape="0">
                <a:srgbClr val="000000">
                  <a:alpha val="60000"/>
                </a:srgbClr>
              </a:outerShdw>
              <a:softEdge rad="12700"/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اتوبوسرانی!$B$4:$B$15</c:f>
              <c:strCache>
                <c:ptCount val="12"/>
                <c:pt idx="0">
                  <c:v>فروردين</c:v>
                </c:pt>
                <c:pt idx="1">
                  <c:v>ارديبهشت </c:v>
                </c:pt>
                <c:pt idx="2">
                  <c:v>خرداد 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اتوبوسرانی!$I$4:$I$15</c:f>
              <c:numCache>
                <c:formatCode>#,##0</c:formatCode>
                <c:ptCount val="12"/>
                <c:pt idx="0">
                  <c:v>2127095</c:v>
                </c:pt>
                <c:pt idx="1">
                  <c:v>2080246</c:v>
                </c:pt>
                <c:pt idx="2">
                  <c:v>3593372</c:v>
                </c:pt>
                <c:pt idx="3">
                  <c:v>1588514</c:v>
                </c:pt>
                <c:pt idx="4">
                  <c:v>2669490</c:v>
                </c:pt>
                <c:pt idx="5">
                  <c:v>2260801</c:v>
                </c:pt>
                <c:pt idx="6">
                  <c:v>1899250</c:v>
                </c:pt>
                <c:pt idx="7">
                  <c:v>3464875</c:v>
                </c:pt>
                <c:pt idx="8">
                  <c:v>5475727</c:v>
                </c:pt>
                <c:pt idx="9">
                  <c:v>6022130</c:v>
                </c:pt>
                <c:pt idx="10">
                  <c:v>3375588</c:v>
                </c:pt>
                <c:pt idx="11">
                  <c:v>3827954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17-47E3-B24A-627496308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760064"/>
        <c:axId val="168761600"/>
        <c:axId val="0"/>
      </c:bar3DChart>
      <c:catAx>
        <c:axId val="1687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761600"/>
        <c:crosses val="autoZero"/>
        <c:auto val="1"/>
        <c:lblAlgn val="ctr"/>
        <c:lblOffset val="100"/>
        <c:noMultiLvlLbl val="0"/>
      </c:catAx>
      <c:valAx>
        <c:axId val="16876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76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Titr" panose="000007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60000"/>
        <a:lumOff val="40000"/>
      </a:schemeClr>
    </a:solidFill>
    <a:ln>
      <a:solidFill>
        <a:schemeClr val="bg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سهم مجموع کدهای درآمدی سازمان اتوبوسرانی در  سال 1396</a:t>
            </a:r>
          </a:p>
        </c:rich>
      </c:tx>
      <c:layout/>
      <c:overlay val="0"/>
      <c:spPr>
        <a:solidFill>
          <a:srgbClr val="1F497D">
            <a:lumMod val="40000"/>
            <a:lumOff val="60000"/>
          </a:srgbClr>
        </a:solidFill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1-43E0-BB1C-7C3893D1B0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1-43E0-BB1C-7C3893D1B0F1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ED1-43E0-BB1C-7C3893D1B0F1}"/>
              </c:ext>
            </c:extLst>
          </c:dPt>
          <c:dLbls>
            <c:dLbl>
              <c:idx val="1"/>
              <c:layout>
                <c:manualLayout>
                  <c:x val="-6.4432616094673212E-2"/>
                  <c:y val="4.66200295064407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D1-43E0-BB1C-7C3893D1B0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اتوبوسرانی!$F$3:$H$3</c:f>
              <c:strCache>
                <c:ptCount val="3"/>
                <c:pt idx="0">
                  <c:v>درآمد های عملياتی </c:v>
                </c:pt>
                <c:pt idx="1">
                  <c:v>درآمدهای غير عمليانی </c:v>
                </c:pt>
                <c:pt idx="2">
                  <c:v>کمکهای بلا عوض</c:v>
                </c:pt>
              </c:strCache>
            </c:strRef>
          </c:cat>
          <c:val>
            <c:numRef>
              <c:f>اتوبوسرانی!$F$16:$H$16</c:f>
              <c:numCache>
                <c:formatCode>#,##0</c:formatCode>
                <c:ptCount val="3"/>
                <c:pt idx="0">
                  <c:v>27570800</c:v>
                </c:pt>
                <c:pt idx="1">
                  <c:v>8212975</c:v>
                </c:pt>
                <c:pt idx="2">
                  <c:v>2601267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2-4DD1-A15C-081F4C759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66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1F497D">
        <a:lumMod val="60000"/>
        <a:lumOff val="40000"/>
      </a:srgbClr>
    </a:solidFill>
    <a:ln w="9525" cap="flat" cmpd="sng" algn="ctr">
      <a:solidFill>
        <a:sysClr val="window" lastClr="FFFF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80" b="0" i="0" u="none" strike="noStrike" kern="1200" spc="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r>
              <a:rPr lang="fa-IR"/>
              <a:t>مقایسه هزینه ها و درآمدهای سازمان اتوبوسرانی در</a:t>
            </a:r>
            <a:r>
              <a:rPr lang="fa-IR" baseline="0"/>
              <a:t> </a:t>
            </a:r>
            <a:r>
              <a:rPr lang="fa-IR"/>
              <a:t>سال 1396 </a:t>
            </a:r>
          </a:p>
          <a:p>
            <a:pPr>
              <a:defRPr lang="en-US" sz="1080" b="0" i="0" u="none" strike="noStrike" kern="1200" spc="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r>
              <a:rPr lang="fa-IR"/>
              <a:t>(به هزار ریال)</a:t>
            </a:r>
            <a:endParaRPr lang="en-US"/>
          </a:p>
        </c:rich>
      </c:tx>
      <c:layout/>
      <c:overlay val="0"/>
      <c:spPr>
        <a:solidFill>
          <a:schemeClr val="tx2">
            <a:lumMod val="40000"/>
            <a:lumOff val="60000"/>
          </a:schemeClr>
        </a:solidFill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اتوبوسرانی!$E$3</c:f>
              <c:strCache>
                <c:ptCount val="1"/>
                <c:pt idx="0">
                  <c:v>جمع هزينه ها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strRef>
              <c:f>اتوبوسرانی!$B$4:$B$15</c:f>
              <c:strCache>
                <c:ptCount val="12"/>
                <c:pt idx="0">
                  <c:v>فروردين</c:v>
                </c:pt>
                <c:pt idx="1">
                  <c:v>ارديبهشت </c:v>
                </c:pt>
                <c:pt idx="2">
                  <c:v>خرداد 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اتوبوسرانی!$E$4:$E$15</c:f>
              <c:numCache>
                <c:formatCode>#,##0</c:formatCode>
                <c:ptCount val="12"/>
                <c:pt idx="0">
                  <c:v>1411997</c:v>
                </c:pt>
                <c:pt idx="1">
                  <c:v>5818308</c:v>
                </c:pt>
                <c:pt idx="2">
                  <c:v>3576376</c:v>
                </c:pt>
                <c:pt idx="3">
                  <c:v>596758</c:v>
                </c:pt>
                <c:pt idx="4">
                  <c:v>2937941</c:v>
                </c:pt>
                <c:pt idx="5">
                  <c:v>5404598</c:v>
                </c:pt>
                <c:pt idx="6">
                  <c:v>1603246</c:v>
                </c:pt>
                <c:pt idx="7">
                  <c:v>3964982</c:v>
                </c:pt>
                <c:pt idx="8">
                  <c:v>3246372</c:v>
                </c:pt>
                <c:pt idx="9">
                  <c:v>8593157</c:v>
                </c:pt>
                <c:pt idx="10">
                  <c:v>1329863</c:v>
                </c:pt>
                <c:pt idx="11">
                  <c:v>9086307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07-4501-9082-F550B4BE0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735488"/>
        <c:axId val="168737024"/>
      </c:areaChart>
      <c:barChart>
        <c:barDir val="col"/>
        <c:grouping val="clustered"/>
        <c:varyColors val="0"/>
        <c:ser>
          <c:idx val="1"/>
          <c:order val="1"/>
          <c:tx>
            <c:strRef>
              <c:f>اتوبوسرانی!$I$3</c:f>
              <c:strCache>
                <c:ptCount val="1"/>
                <c:pt idx="0">
                  <c:v>جمع درآمدها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اتوبوسرانی!$B$4:$B$15</c:f>
              <c:strCache>
                <c:ptCount val="12"/>
                <c:pt idx="0">
                  <c:v>فروردين</c:v>
                </c:pt>
                <c:pt idx="1">
                  <c:v>ارديبهشت </c:v>
                </c:pt>
                <c:pt idx="2">
                  <c:v>خرداد 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اتوبوسرانی!$I$4:$I$15</c:f>
              <c:numCache>
                <c:formatCode>#,##0</c:formatCode>
                <c:ptCount val="12"/>
                <c:pt idx="0">
                  <c:v>2127095</c:v>
                </c:pt>
                <c:pt idx="1">
                  <c:v>2080246</c:v>
                </c:pt>
                <c:pt idx="2">
                  <c:v>3593372</c:v>
                </c:pt>
                <c:pt idx="3">
                  <c:v>1588514</c:v>
                </c:pt>
                <c:pt idx="4">
                  <c:v>2669490</c:v>
                </c:pt>
                <c:pt idx="5">
                  <c:v>2260801</c:v>
                </c:pt>
                <c:pt idx="6">
                  <c:v>1899250</c:v>
                </c:pt>
                <c:pt idx="7">
                  <c:v>3464875</c:v>
                </c:pt>
                <c:pt idx="8">
                  <c:v>5475727</c:v>
                </c:pt>
                <c:pt idx="9">
                  <c:v>6022130</c:v>
                </c:pt>
                <c:pt idx="10">
                  <c:v>3375588</c:v>
                </c:pt>
                <c:pt idx="11">
                  <c:v>3827954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07-4501-9082-F550B4BE0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35488"/>
        <c:axId val="168737024"/>
      </c:barChart>
      <c:catAx>
        <c:axId val="16873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737024"/>
        <c:crosses val="autoZero"/>
        <c:auto val="1"/>
        <c:lblAlgn val="ctr"/>
        <c:lblOffset val="100"/>
        <c:noMultiLvlLbl val="0"/>
      </c:catAx>
      <c:valAx>
        <c:axId val="16873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73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F_Koodak" panose="05000000000000000000" pitchFamily="2" charset="2"/>
              <a:ea typeface="+mn-ea"/>
              <a:cs typeface="B Titr" panose="00000700000000000000" pitchFamily="2" charset="-78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tx2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 algn="ctr">
        <a:defRPr lang="en-US" sz="900" b="0" i="0" u="none" strike="noStrike" kern="1200" baseline="0">
          <a:solidFill>
            <a:schemeClr val="tx1"/>
          </a:solidFill>
          <a:latin typeface="F_Koodak" panose="05000000000000000000" pitchFamily="2" charset="2"/>
          <a:ea typeface="+mn-ea"/>
          <a:cs typeface="B Titr" panose="000007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108239</xdr:rowOff>
    </xdr:from>
    <xdr:to>
      <xdr:col>5</xdr:col>
      <xdr:colOff>974147</xdr:colOff>
      <xdr:row>36</xdr:row>
      <xdr:rowOff>165412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0B3C6675-C2F2-47B9-A170-B0A63D1E5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974935</xdr:colOff>
      <xdr:row>36</xdr:row>
      <xdr:rowOff>161659</xdr:rowOff>
    </xdr:from>
    <xdr:to>
      <xdr:col>11</xdr:col>
      <xdr:colOff>800426</xdr:colOff>
      <xdr:row>51</xdr:row>
      <xdr:rowOff>107181</xdr:rowOff>
    </xdr:to>
    <xdr:graphicFrame macro="">
      <xdr:nvGraphicFramePr>
        <xdr:cNvPr id="13" name="Chart 12">
          <a:extLst>
            <a:ext uri="{FF2B5EF4-FFF2-40B4-BE49-F238E27FC236}">
              <a16:creationId xmlns="" xmlns:a16="http://schemas.microsoft.com/office/drawing/2014/main" id="{9CA77ED8-0B44-48BF-8DD9-B46D350D0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432954</xdr:colOff>
      <xdr:row>57</xdr:row>
      <xdr:rowOff>146277</xdr:rowOff>
    </xdr:from>
    <xdr:to>
      <xdr:col>8</xdr:col>
      <xdr:colOff>672549</xdr:colOff>
      <xdr:row>77</xdr:row>
      <xdr:rowOff>34075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086D9730-A4E3-48F5-AE0C-DBCABD7B1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10103</xdr:colOff>
      <xdr:row>22</xdr:row>
      <xdr:rowOff>129887</xdr:rowOff>
    </xdr:from>
    <xdr:to>
      <xdr:col>11</xdr:col>
      <xdr:colOff>788316</xdr:colOff>
      <xdr:row>36</xdr:row>
      <xdr:rowOff>176475</xdr:rowOff>
    </xdr:to>
    <xdr:graphicFrame macro="">
      <xdr:nvGraphicFramePr>
        <xdr:cNvPr id="16" name="Chart 15">
          <a:extLst>
            <a:ext uri="{FF2B5EF4-FFF2-40B4-BE49-F238E27FC236}">
              <a16:creationId xmlns="" xmlns:a16="http://schemas.microsoft.com/office/drawing/2014/main" id="{BE8D3BF4-3C26-42BD-9051-A276CEAF6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36</xdr:row>
      <xdr:rowOff>154826</xdr:rowOff>
    </xdr:from>
    <xdr:to>
      <xdr:col>5</xdr:col>
      <xdr:colOff>930853</xdr:colOff>
      <xdr:row>51</xdr:row>
      <xdr:rowOff>83974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22D60643-A717-4BC5-ACBA-8741E96817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BB18"/>
  <sheetViews>
    <sheetView rightToLeft="1" tabSelected="1" zoomScale="106" zoomScaleNormal="106" workbookViewId="0">
      <selection activeCell="AT23" sqref="AT23"/>
    </sheetView>
  </sheetViews>
  <sheetFormatPr defaultColWidth="9.140625" defaultRowHeight="16.5" customHeight="1"/>
  <cols>
    <col min="1" max="1" width="2.140625" style="1" customWidth="1"/>
    <col min="2" max="2" width="12" style="1" customWidth="1"/>
    <col min="3" max="3" width="15.42578125" style="1" customWidth="1"/>
    <col min="4" max="5" width="12" style="1" customWidth="1"/>
    <col min="6" max="6" width="14.85546875" style="1" customWidth="1"/>
    <col min="7" max="12" width="12" style="1" customWidth="1"/>
    <col min="13" max="13" width="3.140625" style="1" customWidth="1"/>
    <col min="14" max="14" width="10.85546875" style="1" customWidth="1"/>
    <col min="15" max="16" width="10" style="1" customWidth="1"/>
    <col min="17" max="17" width="11.140625" style="1" customWidth="1"/>
    <col min="18" max="18" width="11" style="1" customWidth="1"/>
    <col min="19" max="19" width="10.42578125" style="1" customWidth="1"/>
    <col min="20" max="20" width="8.85546875" style="1" customWidth="1"/>
    <col min="21" max="21" width="9.140625" style="1" customWidth="1"/>
    <col min="22" max="22" width="9.85546875" style="1" customWidth="1"/>
    <col min="23" max="23" width="10.28515625" style="1" customWidth="1"/>
    <col min="24" max="24" width="8.85546875" style="1" customWidth="1"/>
    <col min="25" max="25" width="10.85546875" style="1" customWidth="1"/>
    <col min="26" max="26" width="12.140625" style="1" customWidth="1"/>
    <col min="27" max="27" width="9.7109375" style="1" customWidth="1"/>
    <col min="28" max="28" width="8.85546875" style="4" customWidth="1"/>
    <col min="29" max="29" width="13" style="1" customWidth="1"/>
    <col min="30" max="39" width="11.5703125" style="1" customWidth="1"/>
    <col min="40" max="41" width="7" style="4" customWidth="1"/>
    <col min="42" max="42" width="9.85546875" style="1" customWidth="1"/>
    <col min="43" max="43" width="10.85546875" style="1" customWidth="1"/>
    <col min="44" max="46" width="11.7109375" style="1" customWidth="1"/>
    <col min="47" max="47" width="11.28515625" style="1" customWidth="1"/>
    <col min="48" max="50" width="11.7109375" style="1" customWidth="1"/>
    <col min="51" max="51" width="10.7109375" style="1" customWidth="1"/>
    <col min="52" max="52" width="15.140625" style="1" customWidth="1"/>
    <col min="53" max="16384" width="9.140625" style="1"/>
  </cols>
  <sheetData>
    <row r="1" spans="2:54" ht="25.5" customHeight="1">
      <c r="B1" s="42" t="s">
        <v>58</v>
      </c>
      <c r="C1" s="42"/>
      <c r="D1" s="42"/>
      <c r="E1" s="42"/>
      <c r="F1" s="42"/>
      <c r="G1" s="42"/>
      <c r="H1" s="42"/>
      <c r="I1" s="42"/>
      <c r="J1" s="42"/>
      <c r="K1" s="42"/>
      <c r="L1" s="42"/>
      <c r="N1" s="45" t="s">
        <v>59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6"/>
      <c r="AB1" s="5"/>
      <c r="AC1" s="45" t="s">
        <v>60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3"/>
      <c r="AO1" s="3"/>
      <c r="AP1" s="45" t="s">
        <v>61</v>
      </c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2:54" ht="20.25" customHeight="1">
      <c r="B2" s="43" t="s">
        <v>0</v>
      </c>
      <c r="C2" s="6" t="s">
        <v>47</v>
      </c>
      <c r="D2" s="6"/>
      <c r="E2" s="6"/>
      <c r="F2" s="6"/>
      <c r="G2" s="6"/>
      <c r="H2" s="6"/>
      <c r="I2" s="6"/>
      <c r="J2" s="6" t="s">
        <v>16</v>
      </c>
      <c r="K2" s="6"/>
      <c r="L2" s="7" t="s">
        <v>10</v>
      </c>
      <c r="N2" s="41" t="s">
        <v>0</v>
      </c>
      <c r="O2" s="37" t="s">
        <v>19</v>
      </c>
      <c r="P2" s="37" t="s">
        <v>62</v>
      </c>
      <c r="Q2" s="37" t="s">
        <v>20</v>
      </c>
      <c r="R2" s="37" t="s">
        <v>21</v>
      </c>
      <c r="S2" s="37" t="s">
        <v>22</v>
      </c>
      <c r="T2" s="37" t="s">
        <v>23</v>
      </c>
      <c r="U2" s="37" t="s">
        <v>24</v>
      </c>
      <c r="V2" s="37" t="s">
        <v>25</v>
      </c>
      <c r="W2" s="37" t="s">
        <v>63</v>
      </c>
      <c r="X2" s="37" t="s">
        <v>26</v>
      </c>
      <c r="Y2" s="37" t="s">
        <v>57</v>
      </c>
      <c r="Z2" s="37" t="s">
        <v>27</v>
      </c>
      <c r="AA2" s="39" t="s">
        <v>28</v>
      </c>
      <c r="AB2" s="22"/>
      <c r="AC2" s="50" t="s">
        <v>0</v>
      </c>
      <c r="AD2" s="49" t="s">
        <v>30</v>
      </c>
      <c r="AE2" s="49" t="s">
        <v>31</v>
      </c>
      <c r="AF2" s="49" t="s">
        <v>32</v>
      </c>
      <c r="AG2" s="49" t="s">
        <v>33</v>
      </c>
      <c r="AH2" s="49" t="s">
        <v>34</v>
      </c>
      <c r="AI2" s="49" t="s">
        <v>35</v>
      </c>
      <c r="AJ2" s="49" t="s">
        <v>36</v>
      </c>
      <c r="AK2" s="49" t="s">
        <v>44</v>
      </c>
      <c r="AL2" s="49" t="s">
        <v>48</v>
      </c>
      <c r="AM2" s="35" t="s">
        <v>64</v>
      </c>
      <c r="AN2" s="35" t="s">
        <v>18</v>
      </c>
      <c r="AO2" s="24"/>
      <c r="AP2" s="50" t="s">
        <v>0</v>
      </c>
      <c r="AQ2" s="47" t="s">
        <v>43</v>
      </c>
      <c r="AR2" s="47" t="s">
        <v>45</v>
      </c>
      <c r="AS2" s="49" t="s">
        <v>40</v>
      </c>
      <c r="AT2" s="49"/>
      <c r="AU2" s="49"/>
      <c r="AV2" s="49"/>
      <c r="AW2" s="49" t="s">
        <v>41</v>
      </c>
      <c r="AX2" s="49"/>
      <c r="AY2" s="49"/>
      <c r="AZ2" s="35"/>
    </row>
    <row r="3" spans="2:54" ht="50.25" customHeight="1">
      <c r="B3" s="44"/>
      <c r="C3" s="28" t="s">
        <v>14</v>
      </c>
      <c r="D3" s="29" t="s">
        <v>15</v>
      </c>
      <c r="E3" s="28" t="s">
        <v>17</v>
      </c>
      <c r="F3" s="28" t="s">
        <v>12</v>
      </c>
      <c r="G3" s="29" t="s">
        <v>13</v>
      </c>
      <c r="H3" s="29" t="s">
        <v>29</v>
      </c>
      <c r="I3" s="28" t="s">
        <v>56</v>
      </c>
      <c r="J3" s="28" t="s">
        <v>8</v>
      </c>
      <c r="K3" s="28" t="s">
        <v>9</v>
      </c>
      <c r="L3" s="30" t="s">
        <v>11</v>
      </c>
      <c r="N3" s="41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40"/>
      <c r="AB3" s="5"/>
      <c r="AC3" s="52"/>
      <c r="AD3" s="53"/>
      <c r="AE3" s="53"/>
      <c r="AF3" s="53"/>
      <c r="AG3" s="53"/>
      <c r="AH3" s="53"/>
      <c r="AI3" s="53"/>
      <c r="AJ3" s="53"/>
      <c r="AK3" s="53"/>
      <c r="AL3" s="53"/>
      <c r="AM3" s="36"/>
      <c r="AN3" s="36"/>
      <c r="AO3" s="5"/>
      <c r="AP3" s="51"/>
      <c r="AQ3" s="48"/>
      <c r="AR3" s="48"/>
      <c r="AS3" s="25" t="s">
        <v>37</v>
      </c>
      <c r="AT3" s="26" t="s">
        <v>55</v>
      </c>
      <c r="AU3" s="25" t="s">
        <v>46</v>
      </c>
      <c r="AV3" s="26" t="s">
        <v>39</v>
      </c>
      <c r="AW3" s="25" t="s">
        <v>37</v>
      </c>
      <c r="AX3" s="25" t="s">
        <v>38</v>
      </c>
      <c r="AY3" s="25" t="s">
        <v>42</v>
      </c>
      <c r="AZ3" s="27" t="s">
        <v>39</v>
      </c>
    </row>
    <row r="4" spans="2:54" s="2" customFormat="1" ht="18" customHeight="1">
      <c r="B4" s="8" t="s">
        <v>1</v>
      </c>
      <c r="C4" s="9">
        <v>254297</v>
      </c>
      <c r="D4" s="9">
        <v>1157700</v>
      </c>
      <c r="E4" s="9">
        <f>C4+D4</f>
        <v>1411997</v>
      </c>
      <c r="F4" s="9">
        <v>582095</v>
      </c>
      <c r="G4" s="9">
        <v>845000</v>
      </c>
      <c r="H4" s="9">
        <v>700000</v>
      </c>
      <c r="I4" s="9">
        <f>F4+G4+H4</f>
        <v>2127095</v>
      </c>
      <c r="J4" s="9">
        <v>275</v>
      </c>
      <c r="K4" s="9">
        <v>266</v>
      </c>
      <c r="L4" s="10">
        <v>23</v>
      </c>
      <c r="N4" s="16" t="s">
        <v>1</v>
      </c>
      <c r="O4" s="17">
        <v>0</v>
      </c>
      <c r="P4" s="17">
        <v>50</v>
      </c>
      <c r="Q4" s="17">
        <v>50</v>
      </c>
      <c r="R4" s="17">
        <v>10</v>
      </c>
      <c r="S4" s="17">
        <v>3</v>
      </c>
      <c r="T4" s="17">
        <v>3</v>
      </c>
      <c r="U4" s="17">
        <v>200</v>
      </c>
      <c r="V4" s="17">
        <v>2</v>
      </c>
      <c r="W4" s="17">
        <v>1</v>
      </c>
      <c r="X4" s="17">
        <v>0</v>
      </c>
      <c r="Y4" s="18">
        <v>0</v>
      </c>
      <c r="Z4" s="17">
        <v>15</v>
      </c>
      <c r="AA4" s="19">
        <v>5</v>
      </c>
      <c r="AB4" s="23"/>
      <c r="AC4" s="8" t="s">
        <v>1</v>
      </c>
      <c r="AD4" s="9">
        <v>31</v>
      </c>
      <c r="AE4" s="9">
        <v>1</v>
      </c>
      <c r="AF4" s="9">
        <v>0</v>
      </c>
      <c r="AG4" s="9">
        <v>6</v>
      </c>
      <c r="AH4" s="9">
        <v>3</v>
      </c>
      <c r="AI4" s="9">
        <v>6</v>
      </c>
      <c r="AJ4" s="9">
        <v>5</v>
      </c>
      <c r="AK4" s="9">
        <v>3</v>
      </c>
      <c r="AL4" s="9">
        <v>4</v>
      </c>
      <c r="AM4" s="10">
        <v>17</v>
      </c>
      <c r="AN4" s="10">
        <f>SUM(AD4:AM4)</f>
        <v>76</v>
      </c>
      <c r="AO4" s="23"/>
      <c r="AP4" s="8" t="s">
        <v>1</v>
      </c>
      <c r="AQ4" s="9">
        <v>0</v>
      </c>
      <c r="AR4" s="9">
        <v>24</v>
      </c>
      <c r="AS4" s="9">
        <v>1</v>
      </c>
      <c r="AT4" s="9">
        <v>301</v>
      </c>
      <c r="AU4" s="9">
        <v>0</v>
      </c>
      <c r="AV4" s="9">
        <v>465465</v>
      </c>
      <c r="AW4" s="9">
        <v>40</v>
      </c>
      <c r="AX4" s="9">
        <v>288</v>
      </c>
      <c r="AY4" s="9">
        <v>0</v>
      </c>
      <c r="AZ4" s="10">
        <v>4633670</v>
      </c>
    </row>
    <row r="5" spans="2:54" s="2" customFormat="1" ht="18" customHeight="1">
      <c r="B5" s="11" t="s">
        <v>6</v>
      </c>
      <c r="C5" s="12">
        <v>5668776</v>
      </c>
      <c r="D5" s="12">
        <v>149532</v>
      </c>
      <c r="E5" s="31">
        <f t="shared" ref="E5:E15" si="0">SUM(C5,D5)</f>
        <v>5818308</v>
      </c>
      <c r="F5" s="12">
        <v>1556011</v>
      </c>
      <c r="G5" s="12">
        <v>515235</v>
      </c>
      <c r="H5" s="12">
        <v>9000</v>
      </c>
      <c r="I5" s="31">
        <f t="shared" ref="I5:I6" si="1">F5+G5+H5</f>
        <v>2080246</v>
      </c>
      <c r="J5" s="12">
        <v>490</v>
      </c>
      <c r="K5" s="12">
        <v>498</v>
      </c>
      <c r="L5" s="13">
        <v>20</v>
      </c>
      <c r="N5" s="11" t="s">
        <v>6</v>
      </c>
      <c r="O5" s="12">
        <v>0</v>
      </c>
      <c r="P5" s="12">
        <v>50</v>
      </c>
      <c r="Q5" s="12">
        <v>40</v>
      </c>
      <c r="R5" s="12">
        <v>15</v>
      </c>
      <c r="S5" s="12">
        <v>4</v>
      </c>
      <c r="T5" s="12">
        <v>4</v>
      </c>
      <c r="U5" s="12">
        <v>200</v>
      </c>
      <c r="V5" s="12">
        <v>5</v>
      </c>
      <c r="W5" s="12">
        <v>40</v>
      </c>
      <c r="X5" s="12">
        <v>0</v>
      </c>
      <c r="Y5" s="20">
        <v>0</v>
      </c>
      <c r="Z5" s="12">
        <v>0</v>
      </c>
      <c r="AA5" s="13">
        <v>5</v>
      </c>
      <c r="AB5" s="23"/>
      <c r="AC5" s="11" t="s">
        <v>6</v>
      </c>
      <c r="AD5" s="12">
        <v>31</v>
      </c>
      <c r="AE5" s="12">
        <v>1</v>
      </c>
      <c r="AF5" s="12">
        <v>0</v>
      </c>
      <c r="AG5" s="12">
        <v>6</v>
      </c>
      <c r="AH5" s="12">
        <v>3</v>
      </c>
      <c r="AI5" s="12">
        <v>6</v>
      </c>
      <c r="AJ5" s="12">
        <v>5</v>
      </c>
      <c r="AK5" s="12">
        <v>3</v>
      </c>
      <c r="AL5" s="12">
        <v>4</v>
      </c>
      <c r="AM5" s="13">
        <v>17</v>
      </c>
      <c r="AN5" s="13">
        <f>SUM(AD5:AM5)</f>
        <v>76</v>
      </c>
      <c r="AO5" s="23"/>
      <c r="AP5" s="11" t="s">
        <v>6</v>
      </c>
      <c r="AQ5" s="12">
        <v>0</v>
      </c>
      <c r="AR5" s="12">
        <v>24</v>
      </c>
      <c r="AS5" s="12">
        <v>1</v>
      </c>
      <c r="AT5" s="12">
        <v>294</v>
      </c>
      <c r="AU5" s="12">
        <v>0</v>
      </c>
      <c r="AV5" s="12">
        <v>451515</v>
      </c>
      <c r="AW5" s="12">
        <v>40</v>
      </c>
      <c r="AX5" s="12">
        <v>288</v>
      </c>
      <c r="AY5" s="12">
        <v>0</v>
      </c>
      <c r="AZ5" s="13">
        <v>4633670</v>
      </c>
    </row>
    <row r="6" spans="2:54" s="2" customFormat="1" ht="18" customHeight="1">
      <c r="B6" s="8" t="s">
        <v>7</v>
      </c>
      <c r="C6" s="9">
        <v>3453726</v>
      </c>
      <c r="D6" s="9">
        <v>122650</v>
      </c>
      <c r="E6" s="9">
        <f t="shared" si="0"/>
        <v>3576376</v>
      </c>
      <c r="F6" s="9">
        <v>2233422</v>
      </c>
      <c r="G6" s="9">
        <v>1359950</v>
      </c>
      <c r="H6" s="9">
        <v>0</v>
      </c>
      <c r="I6" s="9">
        <f t="shared" si="1"/>
        <v>3593372</v>
      </c>
      <c r="J6" s="9">
        <v>331</v>
      </c>
      <c r="K6" s="9">
        <v>597</v>
      </c>
      <c r="L6" s="10">
        <v>20</v>
      </c>
      <c r="N6" s="8" t="s">
        <v>7</v>
      </c>
      <c r="O6" s="9">
        <v>0</v>
      </c>
      <c r="P6" s="9">
        <v>100</v>
      </c>
      <c r="Q6" s="9">
        <v>7</v>
      </c>
      <c r="R6" s="9">
        <v>2</v>
      </c>
      <c r="S6" s="9">
        <v>10</v>
      </c>
      <c r="T6" s="9">
        <v>2</v>
      </c>
      <c r="U6" s="9">
        <v>60</v>
      </c>
      <c r="V6" s="9">
        <v>5</v>
      </c>
      <c r="W6" s="9">
        <v>2</v>
      </c>
      <c r="X6" s="9">
        <v>0</v>
      </c>
      <c r="Y6" s="21">
        <v>0</v>
      </c>
      <c r="Z6" s="9">
        <v>0</v>
      </c>
      <c r="AA6" s="10">
        <v>45</v>
      </c>
      <c r="AB6" s="23"/>
      <c r="AC6" s="8" t="s">
        <v>7</v>
      </c>
      <c r="AD6" s="9">
        <v>31</v>
      </c>
      <c r="AE6" s="9">
        <v>1</v>
      </c>
      <c r="AF6" s="9">
        <v>0</v>
      </c>
      <c r="AG6" s="9">
        <v>6</v>
      </c>
      <c r="AH6" s="9">
        <v>3</v>
      </c>
      <c r="AI6" s="9">
        <v>6</v>
      </c>
      <c r="AJ6" s="9">
        <v>5</v>
      </c>
      <c r="AK6" s="9">
        <v>3</v>
      </c>
      <c r="AL6" s="9">
        <v>4</v>
      </c>
      <c r="AM6" s="10">
        <v>17</v>
      </c>
      <c r="AN6" s="10">
        <f>SUM(AD6:AM6)</f>
        <v>76</v>
      </c>
      <c r="AO6" s="23"/>
      <c r="AP6" s="8" t="s">
        <v>7</v>
      </c>
      <c r="AQ6" s="9">
        <v>0</v>
      </c>
      <c r="AR6" s="9">
        <v>24</v>
      </c>
      <c r="AS6" s="9">
        <v>1</v>
      </c>
      <c r="AT6" s="9">
        <v>285</v>
      </c>
      <c r="AU6" s="9">
        <v>0</v>
      </c>
      <c r="AV6" s="9">
        <v>437720</v>
      </c>
      <c r="AW6" s="9">
        <v>40</v>
      </c>
      <c r="AX6" s="9">
        <v>288</v>
      </c>
      <c r="AY6" s="9">
        <v>0</v>
      </c>
      <c r="AZ6" s="10">
        <v>4976490</v>
      </c>
    </row>
    <row r="7" spans="2:54" s="2" customFormat="1" ht="18" customHeight="1">
      <c r="B7" s="11" t="s">
        <v>2</v>
      </c>
      <c r="C7" s="12">
        <v>596358</v>
      </c>
      <c r="D7" s="12">
        <v>400</v>
      </c>
      <c r="E7" s="31">
        <f t="shared" si="0"/>
        <v>596758</v>
      </c>
      <c r="F7" s="12">
        <v>1037564</v>
      </c>
      <c r="G7" s="12">
        <v>98350</v>
      </c>
      <c r="H7" s="12">
        <v>452600</v>
      </c>
      <c r="I7" s="12">
        <f t="shared" ref="I7:I15" si="2">SUBTOTAL(9,F7:H7)</f>
        <v>1588514</v>
      </c>
      <c r="J7" s="12">
        <v>390</v>
      </c>
      <c r="K7" s="12">
        <v>391</v>
      </c>
      <c r="L7" s="13">
        <v>24</v>
      </c>
      <c r="N7" s="11" t="s">
        <v>2</v>
      </c>
      <c r="O7" s="12">
        <v>0</v>
      </c>
      <c r="P7" s="12">
        <v>40</v>
      </c>
      <c r="Q7" s="12">
        <v>5</v>
      </c>
      <c r="R7" s="12">
        <v>15</v>
      </c>
      <c r="S7" s="12">
        <v>4</v>
      </c>
      <c r="T7" s="12">
        <v>2</v>
      </c>
      <c r="U7" s="12">
        <v>150</v>
      </c>
      <c r="V7" s="12">
        <v>2</v>
      </c>
      <c r="W7" s="12">
        <v>4</v>
      </c>
      <c r="X7" s="12">
        <v>0</v>
      </c>
      <c r="Y7" s="20">
        <v>0</v>
      </c>
      <c r="Z7" s="12">
        <v>0</v>
      </c>
      <c r="AA7" s="13">
        <v>30</v>
      </c>
      <c r="AB7" s="23"/>
      <c r="AC7" s="11" t="s">
        <v>2</v>
      </c>
      <c r="AD7" s="12">
        <v>31</v>
      </c>
      <c r="AE7" s="12">
        <v>1</v>
      </c>
      <c r="AF7" s="12">
        <v>0</v>
      </c>
      <c r="AG7" s="12">
        <v>6</v>
      </c>
      <c r="AH7" s="12">
        <v>3</v>
      </c>
      <c r="AI7" s="12">
        <v>6</v>
      </c>
      <c r="AJ7" s="12">
        <v>5</v>
      </c>
      <c r="AK7" s="12">
        <v>3</v>
      </c>
      <c r="AL7" s="12">
        <v>4</v>
      </c>
      <c r="AM7" s="13">
        <v>17</v>
      </c>
      <c r="AN7" s="13">
        <f>SUM(AD7:AM7)</f>
        <v>76</v>
      </c>
      <c r="AO7" s="23"/>
      <c r="AP7" s="11" t="s">
        <v>2</v>
      </c>
      <c r="AQ7" s="12">
        <v>0</v>
      </c>
      <c r="AR7" s="12">
        <v>10</v>
      </c>
      <c r="AS7" s="12">
        <v>1</v>
      </c>
      <c r="AT7" s="12">
        <v>279</v>
      </c>
      <c r="AU7" s="12">
        <v>0</v>
      </c>
      <c r="AV7" s="12">
        <v>427650</v>
      </c>
      <c r="AW7" s="12">
        <v>39</v>
      </c>
      <c r="AX7" s="12">
        <v>289</v>
      </c>
      <c r="AY7" s="12">
        <v>0</v>
      </c>
      <c r="AZ7" s="13">
        <v>5103840</v>
      </c>
    </row>
    <row r="8" spans="2:54" s="2" customFormat="1" ht="18" customHeight="1">
      <c r="B8" s="8" t="s">
        <v>3</v>
      </c>
      <c r="C8" s="9">
        <v>2937941</v>
      </c>
      <c r="D8" s="9">
        <v>0</v>
      </c>
      <c r="E8" s="9">
        <f t="shared" si="0"/>
        <v>2937941</v>
      </c>
      <c r="F8" s="9">
        <v>1996119</v>
      </c>
      <c r="G8" s="9">
        <v>565804</v>
      </c>
      <c r="H8" s="9">
        <v>107567</v>
      </c>
      <c r="I8" s="32">
        <f t="shared" si="2"/>
        <v>2669490</v>
      </c>
      <c r="J8" s="9">
        <v>548</v>
      </c>
      <c r="K8" s="9">
        <v>549</v>
      </c>
      <c r="L8" s="10">
        <v>17</v>
      </c>
      <c r="N8" s="8" t="s">
        <v>3</v>
      </c>
      <c r="O8" s="9">
        <v>26</v>
      </c>
      <c r="P8" s="9">
        <v>140</v>
      </c>
      <c r="Q8" s="9">
        <v>64</v>
      </c>
      <c r="R8" s="9">
        <v>68</v>
      </c>
      <c r="S8" s="9">
        <v>112</v>
      </c>
      <c r="T8" s="9">
        <v>13</v>
      </c>
      <c r="U8" s="9">
        <v>200</v>
      </c>
      <c r="V8" s="9">
        <v>6</v>
      </c>
      <c r="W8" s="9">
        <v>21</v>
      </c>
      <c r="X8" s="9">
        <v>0</v>
      </c>
      <c r="Y8" s="21">
        <v>0</v>
      </c>
      <c r="Z8" s="9">
        <v>0</v>
      </c>
      <c r="AA8" s="10">
        <v>50</v>
      </c>
      <c r="AB8" s="23"/>
      <c r="AC8" s="8" t="s">
        <v>3</v>
      </c>
      <c r="AD8" s="9">
        <v>32</v>
      </c>
      <c r="AE8" s="9">
        <v>1</v>
      </c>
      <c r="AF8" s="9">
        <v>0</v>
      </c>
      <c r="AG8" s="9">
        <v>6</v>
      </c>
      <c r="AH8" s="9">
        <v>3</v>
      </c>
      <c r="AI8" s="9">
        <v>6</v>
      </c>
      <c r="AJ8" s="9">
        <v>5</v>
      </c>
      <c r="AK8" s="9">
        <v>3</v>
      </c>
      <c r="AL8" s="9">
        <v>4</v>
      </c>
      <c r="AM8" s="10">
        <f t="shared" ref="AM8" si="3">SUM(AD8:AL8)</f>
        <v>60</v>
      </c>
      <c r="AN8" s="15">
        <f>SUM(AD8:AM8)</f>
        <v>120</v>
      </c>
      <c r="AO8" s="23"/>
      <c r="AP8" s="8" t="s">
        <v>3</v>
      </c>
      <c r="AQ8" s="9">
        <v>0</v>
      </c>
      <c r="AR8" s="9">
        <v>2</v>
      </c>
      <c r="AS8" s="9">
        <v>1</v>
      </c>
      <c r="AT8" s="9">
        <v>271</v>
      </c>
      <c r="AU8" s="9">
        <v>0</v>
      </c>
      <c r="AV8" s="9">
        <v>399590</v>
      </c>
      <c r="AW8" s="9">
        <v>39</v>
      </c>
      <c r="AX8" s="9">
        <v>289</v>
      </c>
      <c r="AY8" s="9">
        <v>0</v>
      </c>
      <c r="AZ8" s="10">
        <v>4317990</v>
      </c>
    </row>
    <row r="9" spans="2:54" s="2" customFormat="1" ht="18" customHeight="1">
      <c r="B9" s="11" t="s">
        <v>4</v>
      </c>
      <c r="C9" s="12">
        <v>5188494</v>
      </c>
      <c r="D9" s="12">
        <v>216104</v>
      </c>
      <c r="E9" s="31">
        <f t="shared" si="0"/>
        <v>5404598</v>
      </c>
      <c r="F9" s="12">
        <v>1324232</v>
      </c>
      <c r="G9" s="12">
        <v>191920</v>
      </c>
      <c r="H9" s="12">
        <v>744649</v>
      </c>
      <c r="I9" s="31">
        <f t="shared" si="2"/>
        <v>2260801</v>
      </c>
      <c r="J9" s="12">
        <v>247</v>
      </c>
      <c r="K9" s="12">
        <v>300</v>
      </c>
      <c r="L9" s="13">
        <v>12</v>
      </c>
      <c r="N9" s="11" t="s">
        <v>4</v>
      </c>
      <c r="O9" s="12">
        <v>0</v>
      </c>
      <c r="P9" s="12">
        <v>80</v>
      </c>
      <c r="Q9" s="12">
        <v>51</v>
      </c>
      <c r="R9" s="12">
        <v>40</v>
      </c>
      <c r="S9" s="12">
        <v>12</v>
      </c>
      <c r="T9" s="12">
        <v>1</v>
      </c>
      <c r="U9" s="12">
        <v>300</v>
      </c>
      <c r="V9" s="12">
        <v>2</v>
      </c>
      <c r="W9" s="12">
        <v>3</v>
      </c>
      <c r="X9" s="12">
        <v>0</v>
      </c>
      <c r="Y9" s="20">
        <v>0</v>
      </c>
      <c r="Z9" s="12">
        <v>0</v>
      </c>
      <c r="AA9" s="13">
        <v>0</v>
      </c>
      <c r="AB9" s="23"/>
      <c r="AC9" s="11" t="s">
        <v>4</v>
      </c>
      <c r="AD9" s="12">
        <v>31</v>
      </c>
      <c r="AE9" s="12">
        <v>1</v>
      </c>
      <c r="AF9" s="12">
        <v>0</v>
      </c>
      <c r="AG9" s="12">
        <v>6</v>
      </c>
      <c r="AH9" s="12">
        <v>3</v>
      </c>
      <c r="AI9" s="12">
        <v>6</v>
      </c>
      <c r="AJ9" s="12">
        <v>5</v>
      </c>
      <c r="AK9" s="12">
        <v>3</v>
      </c>
      <c r="AL9" s="12">
        <v>3</v>
      </c>
      <c r="AM9" s="13">
        <v>17</v>
      </c>
      <c r="AN9" s="33">
        <f t="shared" ref="AN9:AN15" si="4">SUM(AD9:AM9)</f>
        <v>75</v>
      </c>
      <c r="AO9" s="23"/>
      <c r="AP9" s="11" t="s">
        <v>4</v>
      </c>
      <c r="AQ9" s="12">
        <v>0</v>
      </c>
      <c r="AR9" s="12">
        <v>2</v>
      </c>
      <c r="AS9" s="12">
        <v>1</v>
      </c>
      <c r="AT9" s="12">
        <v>262</v>
      </c>
      <c r="AU9" s="12">
        <v>0</v>
      </c>
      <c r="AV9" s="12">
        <v>401295</v>
      </c>
      <c r="AW9" s="12">
        <v>39</v>
      </c>
      <c r="AX9" s="12">
        <v>289</v>
      </c>
      <c r="AY9" s="12">
        <v>0</v>
      </c>
      <c r="AZ9" s="13">
        <v>4717890</v>
      </c>
    </row>
    <row r="10" spans="2:54" s="2" customFormat="1" ht="18" customHeight="1">
      <c r="B10" s="8" t="s">
        <v>49</v>
      </c>
      <c r="C10" s="9">
        <v>1392304</v>
      </c>
      <c r="D10" s="9">
        <v>210942</v>
      </c>
      <c r="E10" s="9">
        <f t="shared" si="0"/>
        <v>1603246</v>
      </c>
      <c r="F10" s="9">
        <v>1435412</v>
      </c>
      <c r="G10" s="9">
        <v>463838</v>
      </c>
      <c r="H10" s="9">
        <v>0</v>
      </c>
      <c r="I10" s="32">
        <f t="shared" si="2"/>
        <v>1899250</v>
      </c>
      <c r="J10" s="9">
        <v>198</v>
      </c>
      <c r="K10" s="9">
        <v>204</v>
      </c>
      <c r="L10" s="10">
        <v>11</v>
      </c>
      <c r="N10" s="8" t="s">
        <v>49</v>
      </c>
      <c r="O10" s="9">
        <v>0</v>
      </c>
      <c r="P10" s="9">
        <v>100</v>
      </c>
      <c r="Q10" s="9">
        <v>92</v>
      </c>
      <c r="R10" s="9">
        <v>100</v>
      </c>
      <c r="S10" s="9">
        <v>5</v>
      </c>
      <c r="T10" s="9">
        <v>5</v>
      </c>
      <c r="U10" s="9">
        <v>150</v>
      </c>
      <c r="V10" s="9">
        <v>5</v>
      </c>
      <c r="W10" s="9">
        <v>0</v>
      </c>
      <c r="X10" s="9">
        <v>0</v>
      </c>
      <c r="Y10" s="21">
        <v>0</v>
      </c>
      <c r="Z10" s="9">
        <v>0</v>
      </c>
      <c r="AA10" s="10">
        <v>0</v>
      </c>
      <c r="AB10" s="23"/>
      <c r="AC10" s="8" t="s">
        <v>49</v>
      </c>
      <c r="AD10" s="9">
        <v>31</v>
      </c>
      <c r="AE10" s="9">
        <v>1</v>
      </c>
      <c r="AF10" s="9">
        <v>0</v>
      </c>
      <c r="AG10" s="9">
        <v>6</v>
      </c>
      <c r="AH10" s="9">
        <v>3</v>
      </c>
      <c r="AI10" s="9">
        <v>6</v>
      </c>
      <c r="AJ10" s="9">
        <v>5</v>
      </c>
      <c r="AK10" s="9">
        <v>3</v>
      </c>
      <c r="AL10" s="9">
        <v>3</v>
      </c>
      <c r="AM10" s="10">
        <v>17</v>
      </c>
      <c r="AN10" s="15">
        <f t="shared" si="4"/>
        <v>75</v>
      </c>
      <c r="AO10" s="23"/>
      <c r="AP10" s="8" t="s">
        <v>49</v>
      </c>
      <c r="AQ10" s="9">
        <v>0</v>
      </c>
      <c r="AR10" s="9">
        <v>26</v>
      </c>
      <c r="AS10" s="9">
        <v>1</v>
      </c>
      <c r="AT10" s="9">
        <v>255</v>
      </c>
      <c r="AU10" s="9">
        <v>0</v>
      </c>
      <c r="AV10" s="9">
        <v>381000</v>
      </c>
      <c r="AW10" s="9">
        <v>39</v>
      </c>
      <c r="AX10" s="9">
        <v>289</v>
      </c>
      <c r="AY10" s="9">
        <v>0</v>
      </c>
      <c r="AZ10" s="10">
        <v>5777700</v>
      </c>
    </row>
    <row r="11" spans="2:54" s="2" customFormat="1" ht="18" customHeight="1">
      <c r="B11" s="11" t="s">
        <v>50</v>
      </c>
      <c r="C11" s="12">
        <v>3937454</v>
      </c>
      <c r="D11" s="12">
        <v>27528</v>
      </c>
      <c r="E11" s="31">
        <f t="shared" si="0"/>
        <v>3964982</v>
      </c>
      <c r="F11" s="12">
        <v>2896469</v>
      </c>
      <c r="G11" s="12">
        <v>568406</v>
      </c>
      <c r="H11" s="12">
        <v>0</v>
      </c>
      <c r="I11" s="31">
        <f t="shared" si="2"/>
        <v>3464875</v>
      </c>
      <c r="J11" s="12">
        <v>307</v>
      </c>
      <c r="K11" s="12">
        <v>329</v>
      </c>
      <c r="L11" s="13">
        <v>13</v>
      </c>
      <c r="N11" s="11" t="s">
        <v>50</v>
      </c>
      <c r="O11" s="12">
        <v>0</v>
      </c>
      <c r="P11" s="12">
        <v>200</v>
      </c>
      <c r="Q11" s="12">
        <v>102</v>
      </c>
      <c r="R11" s="12">
        <v>20</v>
      </c>
      <c r="S11" s="12">
        <v>5</v>
      </c>
      <c r="T11" s="12">
        <v>1</v>
      </c>
      <c r="U11" s="12">
        <v>300</v>
      </c>
      <c r="V11" s="12">
        <v>5</v>
      </c>
      <c r="W11" s="12">
        <v>80</v>
      </c>
      <c r="X11" s="12">
        <v>0</v>
      </c>
      <c r="Y11" s="20">
        <v>0</v>
      </c>
      <c r="Z11" s="12">
        <v>50</v>
      </c>
      <c r="AA11" s="13">
        <v>10</v>
      </c>
      <c r="AB11" s="23"/>
      <c r="AC11" s="11" t="s">
        <v>50</v>
      </c>
      <c r="AD11" s="12">
        <v>30</v>
      </c>
      <c r="AE11" s="12">
        <v>1</v>
      </c>
      <c r="AF11" s="12">
        <v>0</v>
      </c>
      <c r="AG11" s="12">
        <v>6</v>
      </c>
      <c r="AH11" s="12">
        <v>3</v>
      </c>
      <c r="AI11" s="12">
        <v>6</v>
      </c>
      <c r="AJ11" s="12">
        <v>5</v>
      </c>
      <c r="AK11" s="12">
        <v>3</v>
      </c>
      <c r="AL11" s="12">
        <v>3</v>
      </c>
      <c r="AM11" s="13">
        <v>17</v>
      </c>
      <c r="AN11" s="33">
        <f t="shared" si="4"/>
        <v>74</v>
      </c>
      <c r="AO11" s="23"/>
      <c r="AP11" s="11" t="s">
        <v>50</v>
      </c>
      <c r="AQ11" s="12">
        <v>0</v>
      </c>
      <c r="AR11" s="12">
        <v>26</v>
      </c>
      <c r="AS11" s="12">
        <v>1</v>
      </c>
      <c r="AT11" s="12">
        <v>349</v>
      </c>
      <c r="AU11" s="12">
        <v>0</v>
      </c>
      <c r="AV11" s="12">
        <v>365100</v>
      </c>
      <c r="AW11" s="12">
        <v>39</v>
      </c>
      <c r="AX11" s="12">
        <v>289</v>
      </c>
      <c r="AY11" s="12">
        <v>0</v>
      </c>
      <c r="AZ11" s="13">
        <v>5854200</v>
      </c>
    </row>
    <row r="12" spans="2:54" s="2" customFormat="1" ht="18.75" customHeight="1">
      <c r="B12" s="8" t="s">
        <v>51</v>
      </c>
      <c r="C12" s="9">
        <v>2882445</v>
      </c>
      <c r="D12" s="9">
        <v>363927</v>
      </c>
      <c r="E12" s="9">
        <f t="shared" si="0"/>
        <v>3246372</v>
      </c>
      <c r="F12" s="9">
        <v>3671954</v>
      </c>
      <c r="G12" s="9">
        <v>1803773</v>
      </c>
      <c r="H12" s="9">
        <v>0</v>
      </c>
      <c r="I12" s="32">
        <f t="shared" si="2"/>
        <v>5475727</v>
      </c>
      <c r="J12" s="9">
        <v>213</v>
      </c>
      <c r="K12" s="9">
        <v>203</v>
      </c>
      <c r="L12" s="10">
        <v>18</v>
      </c>
      <c r="N12" s="8" t="s">
        <v>51</v>
      </c>
      <c r="O12" s="9">
        <v>0</v>
      </c>
      <c r="P12" s="9">
        <v>300</v>
      </c>
      <c r="Q12" s="9">
        <v>61</v>
      </c>
      <c r="R12" s="9">
        <v>10</v>
      </c>
      <c r="S12" s="9">
        <v>20</v>
      </c>
      <c r="T12" s="9">
        <v>1</v>
      </c>
      <c r="U12" s="9">
        <v>200</v>
      </c>
      <c r="V12" s="9">
        <v>4</v>
      </c>
      <c r="W12" s="9">
        <v>1</v>
      </c>
      <c r="X12" s="9">
        <v>0</v>
      </c>
      <c r="Y12" s="21">
        <v>0</v>
      </c>
      <c r="Z12" s="9"/>
      <c r="AA12" s="10">
        <v>35</v>
      </c>
      <c r="AB12" s="23"/>
      <c r="AC12" s="8" t="s">
        <v>51</v>
      </c>
      <c r="AD12" s="9">
        <v>31</v>
      </c>
      <c r="AE12" s="9">
        <v>1</v>
      </c>
      <c r="AF12" s="9">
        <v>0</v>
      </c>
      <c r="AG12" s="9">
        <v>6</v>
      </c>
      <c r="AH12" s="9">
        <v>3</v>
      </c>
      <c r="AI12" s="9">
        <v>6</v>
      </c>
      <c r="AJ12" s="9">
        <v>5</v>
      </c>
      <c r="AK12" s="9">
        <v>3</v>
      </c>
      <c r="AL12" s="9">
        <v>3</v>
      </c>
      <c r="AM12" s="10">
        <v>17</v>
      </c>
      <c r="AN12" s="34">
        <f>SUM(AD12:AM12)</f>
        <v>75</v>
      </c>
      <c r="AO12" s="23"/>
      <c r="AP12" s="8" t="s">
        <v>51</v>
      </c>
      <c r="AQ12" s="9">
        <v>0</v>
      </c>
      <c r="AR12" s="9">
        <v>27</v>
      </c>
      <c r="AS12" s="9">
        <v>1</v>
      </c>
      <c r="AT12" s="9">
        <v>243</v>
      </c>
      <c r="AU12" s="9">
        <v>0</v>
      </c>
      <c r="AV12" s="9">
        <v>355350</v>
      </c>
      <c r="AW12" s="9">
        <v>38</v>
      </c>
      <c r="AX12" s="9">
        <v>290</v>
      </c>
      <c r="AY12" s="9">
        <v>0</v>
      </c>
      <c r="AZ12" s="10">
        <v>5578500</v>
      </c>
    </row>
    <row r="13" spans="2:54" s="2" customFormat="1" ht="18" customHeight="1">
      <c r="B13" s="11" t="s">
        <v>52</v>
      </c>
      <c r="C13" s="11">
        <v>5903108</v>
      </c>
      <c r="D13" s="11">
        <v>2690049</v>
      </c>
      <c r="E13" s="31">
        <f t="shared" si="0"/>
        <v>8593157</v>
      </c>
      <c r="F13" s="11">
        <v>5707479</v>
      </c>
      <c r="G13" s="11">
        <v>97200</v>
      </c>
      <c r="H13" s="11">
        <v>217451</v>
      </c>
      <c r="I13" s="31">
        <f t="shared" si="2"/>
        <v>6022130</v>
      </c>
      <c r="J13" s="11">
        <v>325</v>
      </c>
      <c r="K13" s="11">
        <v>301</v>
      </c>
      <c r="L13" s="31">
        <v>10</v>
      </c>
      <c r="N13" s="11" t="s">
        <v>52</v>
      </c>
      <c r="O13" s="11">
        <v>2</v>
      </c>
      <c r="P13" s="11">
        <v>120</v>
      </c>
      <c r="Q13" s="11">
        <v>82</v>
      </c>
      <c r="R13" s="11">
        <v>35</v>
      </c>
      <c r="S13" s="11">
        <v>8</v>
      </c>
      <c r="T13" s="11">
        <v>1</v>
      </c>
      <c r="U13" s="11">
        <v>300</v>
      </c>
      <c r="V13" s="11">
        <v>6</v>
      </c>
      <c r="W13" s="11">
        <v>1</v>
      </c>
      <c r="X13" s="11">
        <v>0</v>
      </c>
      <c r="Y13" s="11">
        <v>0</v>
      </c>
      <c r="Z13" s="11">
        <v>40</v>
      </c>
      <c r="AA13" s="11">
        <v>0</v>
      </c>
      <c r="AB13" s="23"/>
      <c r="AC13" s="11" t="s">
        <v>52</v>
      </c>
      <c r="AD13" s="11">
        <v>31</v>
      </c>
      <c r="AE13" s="11">
        <v>1</v>
      </c>
      <c r="AF13" s="11">
        <v>0</v>
      </c>
      <c r="AG13" s="11">
        <v>4</v>
      </c>
      <c r="AH13" s="11">
        <v>3</v>
      </c>
      <c r="AI13" s="11">
        <v>5</v>
      </c>
      <c r="AJ13" s="11">
        <v>5</v>
      </c>
      <c r="AK13" s="11">
        <v>3</v>
      </c>
      <c r="AL13" s="11">
        <v>3</v>
      </c>
      <c r="AM13" s="11">
        <v>14</v>
      </c>
      <c r="AN13" s="33">
        <f t="shared" si="4"/>
        <v>69</v>
      </c>
      <c r="AO13" s="23"/>
      <c r="AP13" s="11" t="s">
        <v>52</v>
      </c>
      <c r="AQ13" s="11">
        <v>0</v>
      </c>
      <c r="AR13" s="11">
        <v>26</v>
      </c>
      <c r="AS13" s="11">
        <v>1</v>
      </c>
      <c r="AT13" s="11">
        <v>241</v>
      </c>
      <c r="AU13" s="11">
        <v>0</v>
      </c>
      <c r="AV13" s="11">
        <v>350400</v>
      </c>
      <c r="AW13" s="11">
        <v>36</v>
      </c>
      <c r="AX13" s="11">
        <v>292</v>
      </c>
      <c r="AY13" s="11">
        <v>0</v>
      </c>
      <c r="AZ13" s="11">
        <v>5204400</v>
      </c>
    </row>
    <row r="14" spans="2:54" s="2" customFormat="1" ht="16.5" customHeight="1">
      <c r="B14" s="8" t="s">
        <v>53</v>
      </c>
      <c r="C14" s="9">
        <v>1119520</v>
      </c>
      <c r="D14" s="9">
        <v>210343</v>
      </c>
      <c r="E14" s="9">
        <f t="shared" si="0"/>
        <v>1329863</v>
      </c>
      <c r="F14" s="9">
        <v>2009838</v>
      </c>
      <c r="G14" s="9">
        <v>1365750</v>
      </c>
      <c r="H14" s="9">
        <v>0</v>
      </c>
      <c r="I14" s="9">
        <f t="shared" si="2"/>
        <v>3375588</v>
      </c>
      <c r="J14" s="9">
        <v>15</v>
      </c>
      <c r="K14" s="9">
        <v>200</v>
      </c>
      <c r="L14" s="10">
        <v>22</v>
      </c>
      <c r="N14" s="8" t="s">
        <v>53</v>
      </c>
      <c r="O14" s="9">
        <v>0</v>
      </c>
      <c r="P14" s="9">
        <v>35</v>
      </c>
      <c r="Q14" s="9">
        <v>88</v>
      </c>
      <c r="R14" s="9">
        <v>50</v>
      </c>
      <c r="S14" s="9">
        <v>20</v>
      </c>
      <c r="T14" s="9">
        <v>0</v>
      </c>
      <c r="U14" s="9">
        <v>100</v>
      </c>
      <c r="V14" s="9">
        <v>5</v>
      </c>
      <c r="W14" s="9">
        <v>0</v>
      </c>
      <c r="X14" s="9">
        <v>0</v>
      </c>
      <c r="Y14" s="21">
        <v>0</v>
      </c>
      <c r="Z14" s="9">
        <v>0</v>
      </c>
      <c r="AA14" s="10">
        <v>3</v>
      </c>
      <c r="AB14" s="23"/>
      <c r="AC14" s="8" t="s">
        <v>53</v>
      </c>
      <c r="AD14" s="9">
        <v>31</v>
      </c>
      <c r="AE14" s="9">
        <v>1</v>
      </c>
      <c r="AF14" s="9">
        <v>0</v>
      </c>
      <c r="AG14" s="9">
        <v>4</v>
      </c>
      <c r="AH14" s="9">
        <v>3</v>
      </c>
      <c r="AI14" s="9">
        <v>5</v>
      </c>
      <c r="AJ14" s="9">
        <v>5</v>
      </c>
      <c r="AK14" s="9">
        <v>3</v>
      </c>
      <c r="AL14" s="9">
        <v>3</v>
      </c>
      <c r="AM14" s="10">
        <v>12</v>
      </c>
      <c r="AN14" s="34">
        <f t="shared" si="4"/>
        <v>67</v>
      </c>
      <c r="AO14" s="23"/>
      <c r="AP14" s="8" t="s">
        <v>53</v>
      </c>
      <c r="AQ14" s="9">
        <v>0</v>
      </c>
      <c r="AR14" s="9">
        <v>26</v>
      </c>
      <c r="AS14" s="9">
        <v>1</v>
      </c>
      <c r="AT14" s="9">
        <v>198</v>
      </c>
      <c r="AU14" s="9">
        <v>0</v>
      </c>
      <c r="AV14" s="9">
        <v>288600</v>
      </c>
      <c r="AW14" s="9">
        <v>35</v>
      </c>
      <c r="AX14" s="9">
        <v>293</v>
      </c>
      <c r="AY14" s="9">
        <v>0</v>
      </c>
      <c r="AZ14" s="10">
        <v>5588700</v>
      </c>
    </row>
    <row r="15" spans="2:54" s="2" customFormat="1" ht="16.5" customHeight="1">
      <c r="B15" s="11" t="s">
        <v>54</v>
      </c>
      <c r="C15" s="12">
        <v>7844216</v>
      </c>
      <c r="D15" s="12">
        <v>1242091</v>
      </c>
      <c r="E15" s="31">
        <f t="shared" si="0"/>
        <v>9086307</v>
      </c>
      <c r="F15" s="12">
        <v>3120205</v>
      </c>
      <c r="G15" s="12">
        <v>337749</v>
      </c>
      <c r="H15" s="12">
        <v>370000</v>
      </c>
      <c r="I15" s="31">
        <f t="shared" si="2"/>
        <v>3827954</v>
      </c>
      <c r="J15" s="12">
        <v>225</v>
      </c>
      <c r="K15" s="12">
        <v>220</v>
      </c>
      <c r="L15" s="13">
        <v>11</v>
      </c>
      <c r="N15" s="11" t="s">
        <v>54</v>
      </c>
      <c r="O15" s="12">
        <v>0</v>
      </c>
      <c r="P15" s="12">
        <v>80</v>
      </c>
      <c r="Q15" s="12">
        <v>52</v>
      </c>
      <c r="R15" s="12">
        <v>20</v>
      </c>
      <c r="S15" s="12">
        <v>20</v>
      </c>
      <c r="T15" s="12">
        <v>0</v>
      </c>
      <c r="U15" s="12">
        <v>500</v>
      </c>
      <c r="V15" s="12">
        <v>2</v>
      </c>
      <c r="W15" s="12">
        <v>0</v>
      </c>
      <c r="X15" s="12">
        <v>0</v>
      </c>
      <c r="Y15" s="20">
        <v>0</v>
      </c>
      <c r="Z15" s="12">
        <v>30</v>
      </c>
      <c r="AA15" s="13">
        <v>0</v>
      </c>
      <c r="AB15" s="23"/>
      <c r="AC15" s="11" t="s">
        <v>54</v>
      </c>
      <c r="AD15" s="12">
        <v>31</v>
      </c>
      <c r="AE15" s="12">
        <v>1</v>
      </c>
      <c r="AF15" s="12">
        <v>0</v>
      </c>
      <c r="AG15" s="12">
        <v>4</v>
      </c>
      <c r="AH15" s="12">
        <v>3</v>
      </c>
      <c r="AI15" s="12">
        <v>5</v>
      </c>
      <c r="AJ15" s="12">
        <v>5</v>
      </c>
      <c r="AK15" s="12">
        <v>3</v>
      </c>
      <c r="AL15" s="12">
        <v>3</v>
      </c>
      <c r="AM15" s="13">
        <v>11</v>
      </c>
      <c r="AN15" s="33">
        <f t="shared" si="4"/>
        <v>66</v>
      </c>
      <c r="AO15" s="23"/>
      <c r="AP15" s="11" t="s">
        <v>54</v>
      </c>
      <c r="AQ15" s="12">
        <v>0</v>
      </c>
      <c r="AR15" s="12">
        <v>26</v>
      </c>
      <c r="AS15" s="12">
        <v>1</v>
      </c>
      <c r="AT15" s="12">
        <v>181</v>
      </c>
      <c r="AU15" s="12">
        <v>0</v>
      </c>
      <c r="AV15" s="12">
        <v>247800</v>
      </c>
      <c r="AW15" s="12">
        <v>35</v>
      </c>
      <c r="AX15" s="12">
        <v>293</v>
      </c>
      <c r="AY15" s="12">
        <v>0</v>
      </c>
      <c r="AZ15" s="13">
        <v>5503910</v>
      </c>
      <c r="BB15" s="2">
        <v>0</v>
      </c>
    </row>
    <row r="16" spans="2:54" s="2" customFormat="1" ht="18" customHeight="1">
      <c r="B16" s="14" t="s">
        <v>5</v>
      </c>
      <c r="C16" s="15">
        <f>SUBTOTAL(9,C4:C15)</f>
        <v>41178639</v>
      </c>
      <c r="D16" s="15">
        <f t="shared" ref="D16:K16" si="5">SUBTOTAL(9,D4:D15)</f>
        <v>6391266</v>
      </c>
      <c r="E16" s="15">
        <f>SUBTOTAL(9,E4:E15)</f>
        <v>47569905</v>
      </c>
      <c r="F16" s="15">
        <f t="shared" si="5"/>
        <v>27570800</v>
      </c>
      <c r="G16" s="15">
        <f t="shared" si="5"/>
        <v>8212975</v>
      </c>
      <c r="H16" s="15">
        <f t="shared" si="5"/>
        <v>2601267</v>
      </c>
      <c r="I16" s="15">
        <f>I4+I5+I6+I7+I8+I9+I10+I11+I13+I14+I15</f>
        <v>32909315</v>
      </c>
      <c r="J16" s="15">
        <f t="shared" si="5"/>
        <v>3564</v>
      </c>
      <c r="K16" s="15">
        <f t="shared" si="5"/>
        <v>4058</v>
      </c>
      <c r="L16" s="15">
        <f>SUBTOTAL(9,L4:L15)</f>
        <v>201</v>
      </c>
      <c r="N16" s="14" t="s">
        <v>5</v>
      </c>
      <c r="O16" s="15">
        <f>SUBTOTAL(9,O4:O15)</f>
        <v>28</v>
      </c>
      <c r="P16" s="15">
        <f t="shared" ref="P16:AA16" si="6">SUBTOTAL(9,P4:P15)</f>
        <v>1295</v>
      </c>
      <c r="Q16" s="15">
        <f t="shared" si="6"/>
        <v>694</v>
      </c>
      <c r="R16" s="15">
        <f t="shared" si="6"/>
        <v>385</v>
      </c>
      <c r="S16" s="15">
        <f t="shared" si="6"/>
        <v>223</v>
      </c>
      <c r="T16" s="15">
        <f t="shared" si="6"/>
        <v>33</v>
      </c>
      <c r="U16" s="15">
        <f t="shared" si="6"/>
        <v>2660</v>
      </c>
      <c r="V16" s="15">
        <f t="shared" si="6"/>
        <v>49</v>
      </c>
      <c r="W16" s="15">
        <f t="shared" si="6"/>
        <v>153</v>
      </c>
      <c r="X16" s="15">
        <f t="shared" si="6"/>
        <v>0</v>
      </c>
      <c r="Y16" s="15">
        <f t="shared" si="6"/>
        <v>0</v>
      </c>
      <c r="Z16" s="15">
        <f t="shared" si="6"/>
        <v>135</v>
      </c>
      <c r="AA16" s="15">
        <f t="shared" si="6"/>
        <v>183</v>
      </c>
      <c r="AB16" s="23"/>
      <c r="AC16" s="14" t="s">
        <v>5</v>
      </c>
      <c r="AD16" s="15"/>
      <c r="AE16" s="15"/>
      <c r="AF16" s="15">
        <f t="shared" ref="AF16" si="7">SUBTOTAL(9,AF4:AF15)</f>
        <v>0</v>
      </c>
      <c r="AG16" s="15"/>
      <c r="AH16" s="15"/>
      <c r="AI16" s="15"/>
      <c r="AJ16" s="15"/>
      <c r="AK16" s="15"/>
      <c r="AL16" s="15"/>
      <c r="AM16" s="15"/>
      <c r="AN16" s="15"/>
      <c r="AO16" s="23"/>
      <c r="AP16" s="14" t="s">
        <v>5</v>
      </c>
      <c r="AQ16" s="15">
        <f>SUBTOTAL(9,AQ4:AQ15)</f>
        <v>0</v>
      </c>
      <c r="AR16" s="15">
        <f t="shared" ref="AR16:AV16" si="8">SUBTOTAL(9,AR4:AR15)</f>
        <v>243</v>
      </c>
      <c r="AS16" s="15"/>
      <c r="AT16" s="15"/>
      <c r="AU16" s="15"/>
      <c r="AV16" s="15">
        <f t="shared" si="8"/>
        <v>4571485</v>
      </c>
      <c r="AW16" s="15"/>
      <c r="AX16" s="15"/>
      <c r="AY16" s="15"/>
      <c r="AZ16" s="15">
        <f>SUBTOTAL(9,AZ4:AZ15)</f>
        <v>61890960</v>
      </c>
    </row>
    <row r="17" spans="40:40" ht="16.5" customHeight="1">
      <c r="AN17" s="1"/>
    </row>
    <row r="18" spans="40:40" ht="16.5" customHeight="1">
      <c r="AN18" s="1"/>
    </row>
  </sheetData>
  <autoFilter ref="B2:B16">
    <filterColumn colId="0">
      <filters blank="1">
        <filter val="آبان"/>
        <filter val="ارديبهشت"/>
        <filter val="اسفند"/>
        <filter val="بهمن"/>
        <filter val="تير"/>
        <filter val="جمع کل"/>
        <filter val="خرداد"/>
        <filter val="دی"/>
        <filter val="شهريور"/>
        <filter val="فروردين"/>
        <filter val="مرداد"/>
        <filter val="مهر"/>
      </filters>
    </filterColumn>
  </autoFilter>
  <mergeCells count="36">
    <mergeCell ref="AC1:AM1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P1:AZ1"/>
    <mergeCell ref="AQ2:AQ3"/>
    <mergeCell ref="AS2:AV2"/>
    <mergeCell ref="AW2:AZ2"/>
    <mergeCell ref="AR2:AR3"/>
    <mergeCell ref="AP2:AP3"/>
    <mergeCell ref="N2:N3"/>
    <mergeCell ref="B1:L1"/>
    <mergeCell ref="B2:B3"/>
    <mergeCell ref="O2:O3"/>
    <mergeCell ref="P2:P3"/>
    <mergeCell ref="N1:AA1"/>
    <mergeCell ref="Q2:Q3"/>
    <mergeCell ref="R2:R3"/>
    <mergeCell ref="S2:S3"/>
    <mergeCell ref="T2:T3"/>
    <mergeCell ref="U2:U3"/>
    <mergeCell ref="AN2:AN3"/>
    <mergeCell ref="V2:V3"/>
    <mergeCell ref="W2:W3"/>
    <mergeCell ref="X2:X3"/>
    <mergeCell ref="Y2:Y3"/>
    <mergeCell ref="Z2:Z3"/>
    <mergeCell ref="AA2:AA3"/>
  </mergeCells>
  <phoneticPr fontId="1" type="noConversion"/>
  <printOptions horizontalCentered="1" verticalCentered="1"/>
  <pageMargins left="0" right="0" top="0.75" bottom="0" header="0" footer="0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2C852EA-3617-48FD-8093-2A0D8FF27D0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اتوبوسرانی</vt:lpstr>
    </vt:vector>
  </TitlesOfParts>
  <Company>ur-city-hall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leyla abbasi</cp:lastModifiedBy>
  <cp:lastPrinted>2017-08-07T06:22:56Z</cp:lastPrinted>
  <dcterms:created xsi:type="dcterms:W3CDTF">2006-01-08T05:12:33Z</dcterms:created>
  <dcterms:modified xsi:type="dcterms:W3CDTF">2018-05-10T04:28:01Z</dcterms:modified>
</cp:coreProperties>
</file>